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4880" windowHeight="9210" activeTab="0"/>
  </bookViews>
  <sheets>
    <sheet name="bilance" sheetId="1" r:id="rId1"/>
    <sheet name="příjmy,výdaje,fin." sheetId="2" r:id="rId2"/>
  </sheets>
  <definedNames>
    <definedName name="_xlnm.Print_Area" localSheetId="0">'bilance'!$A$1:$C$97</definedName>
  </definedNames>
  <calcPr fullCalcOnLoad="1"/>
</workbook>
</file>

<file path=xl/sharedStrings.xml><?xml version="1.0" encoding="utf-8"?>
<sst xmlns="http://schemas.openxmlformats.org/spreadsheetml/2006/main" count="307" uniqueCount="151">
  <si>
    <t xml:space="preserve"> BILANCE ROZPOČTU NA ROK 2008</t>
  </si>
  <si>
    <t>Název seskupení položek</t>
  </si>
  <si>
    <t>Návrh rozpočtu</t>
  </si>
  <si>
    <t>rok 2008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</si>
  <si>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</si>
  <si>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</si>
  <si>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</si>
  <si>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</si>
  <si>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</si>
  <si>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</si>
  <si>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</si>
  <si>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</si>
  <si>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</si>
  <si>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</si>
  <si>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</si>
  <si>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</si>
  <si>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</si>
  <si>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</si>
  <si>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</si>
  <si>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</si>
  <si>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</si>
  <si>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</si>
  <si>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</si>
  <si>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</si>
  <si>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</si>
  <si>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</si>
  <si>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</si>
  <si>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</si>
  <si>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</si>
  <si>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</si>
  <si>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</si>
  <si>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</si>
  <si>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</si>
  <si>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</si>
  <si>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</si>
  <si>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</si>
  <si>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</si>
  <si>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</si>
  <si>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</si>
  <si>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</si>
  <si>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</si>
  <si>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</si>
  <si>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</si>
  <si>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</si>
  <si>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</si>
  <si>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</si>
  <si>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</si>
  <si>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</si>
  <si>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</si>
  <si>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</si>
  <si>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</si>
  <si>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</si>
  <si>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</si>
  <si>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</si>
  <si>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</si>
  <si>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</si>
  <si>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</si>
  <si>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</si>
  <si>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</si>
  <si>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</si>
  <si>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</si>
  <si>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</si>
  <si>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</si>
  <si>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</si>
  <si>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</si>
  <si>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</si>
  <si>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</si>
  <si>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</si>
  <si>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</si>
  <si>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</si>
  <si>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</si>
  <si>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</si>
  <si>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</si>
  <si>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</si>
  <si>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</si>
  <si>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</si>
  <si>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</si>
  <si>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</si>
  <si>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</si>
  <si>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</si>
  <si>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</si>
  <si>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</si>
  <si>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</si>
  <si>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</si>
  <si>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</si>
  <si>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</si>
  <si>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</si>
  <si>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</si>
  <si>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</si>
  <si>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</si>
  <si>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</si>
  <si>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</si>
  <si>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</si>
  <si>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</si>
  <si>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</si>
  <si>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</si>
  <si>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</si>
  <si>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</si>
  <si>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</si>
  <si>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</si>
  <si>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</si>
  <si>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</si>
  <si>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</si>
  <si>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</si>
  <si>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</si>
  <si>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</si>
  <si>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</si>
  <si>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</si>
  <si>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</si>
  <si>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</si>
  <si>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Položka</t>
  </si>
  <si>
    <t>Přijaté sankční platby</t>
  </si>
  <si>
    <t>1211</t>
  </si>
  <si>
    <t>Správní poplatky</t>
  </si>
  <si>
    <t>4121</t>
  </si>
  <si>
    <t>8115</t>
  </si>
  <si>
    <t>Příjmy</t>
  </si>
  <si>
    <t>v tis. Kč</t>
  </si>
  <si>
    <t>kapitola</t>
  </si>
  <si>
    <t>název</t>
  </si>
  <si>
    <t>návrh ZHMP z 29.11.2007</t>
  </si>
  <si>
    <t>úprava</t>
  </si>
  <si>
    <t>celkem po úpravě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</si>
  <si>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</si>
  <si>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</si>
  <si>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</si>
  <si>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</si>
  <si>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</si>
  <si>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</si>
  <si>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</si>
  <si>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</si>
  <si>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</si>
  <si>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</si>
  <si>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</si>
  <si>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</si>
  <si>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</si>
  <si>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</si>
  <si>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</si>
  <si>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</si>
  <si>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</si>
  <si>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</si>
  <si>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</si>
  <si>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</si>
  <si>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celkem</t>
  </si>
  <si>
    <t>Výdaje celkem</t>
  </si>
  <si>
    <t>Rozdíl příjmů a výdajů</t>
  </si>
  <si>
    <t>Financování - finanční zdroje</t>
  </si>
  <si>
    <t>Financování - závazky</t>
  </si>
  <si>
    <t>Městská infrastruktura - tvorba rezerv</t>
  </si>
  <si>
    <t>Financování celkem</t>
  </si>
  <si>
    <t>Příloha č. 2 k usnesení ZHMP č. 14/1 ze dne 28.2.2008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</si>
</sst>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u val="single"/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4" fontId="1" fillId="2" borderId="8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" fontId="1" fillId="0" borderId="8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7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97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  <col min="5" max="6" width="12.75390625" style="0" bestFit="1" customWidth="1"/>
    <col min="7" max="7" width="11.25390625" style="0" customWidth="1"/>
  </cols>
  <sheetData>
    <row r="1" spans="1:7" ht="12.75">
      <c r="A1" s="66" t="s">
        <v>150</v>
      </c>
      <c r="B1" s="66"/>
      <c r="C1" s="66"/>
      <c r="D1" s="20"/>
      <c r="E1" s="20"/>
      <c r="F1" s="20"/>
      <c r="G1" s="20"/>
    </row>
    <row r="2" spans="2:3" ht="12.75">
      <c r="B2" s="2"/>
      <c r="C2" s="2"/>
    </row>
    <row r="3" spans="2:3" ht="12.75">
      <c r="B3" s="2"/>
      <c r="C3" s="2"/>
    </row>
    <row r="4" spans="1:3" ht="20.25">
      <c r="A4" s="65" t="s">
        <v>0</v>
      </c>
      <c r="B4" s="65"/>
      <c r="C4" s="65"/>
    </row>
    <row r="7" ht="13.5" thickBot="1"/>
    <row r="8" spans="1:3" ht="12.75">
      <c r="A8" s="3" t="s">
        <v>110</v>
      </c>
      <c r="B8" s="4" t="s">
        <v>1</v>
      </c>
      <c r="C8" s="5" t="s">
        <v>2</v>
      </c>
    </row>
    <row r="9" spans="1:3" ht="13.5" thickBot="1">
      <c r="A9" s="6"/>
      <c r="B9" s="7"/>
      <c r="C9" s="8" t="s">
        <v>3</v>
      </c>
    </row>
    <row r="10" spans="1:3" ht="13.5" thickBot="1">
      <c r="A10" s="9"/>
      <c r="B10" s="10" t="s">
        <v>4</v>
      </c>
      <c r="C10" s="11"/>
    </row>
    <row r="11" spans="1:3" ht="12.75">
      <c r="A11" s="12" t="s">
        <v>5</v>
      </c>
      <c r="B11" s="13" t="s">
        <v>6</v>
      </c>
      <c r="C11" s="14">
        <v>390000</v>
      </c>
    </row>
    <row r="12" spans="1:3" ht="12.75">
      <c r="A12" s="12" t="s">
        <v>5</v>
      </c>
      <c r="B12" s="13" t="s">
        <v>7</v>
      </c>
      <c r="C12" s="14">
        <v>10450000</v>
      </c>
    </row>
    <row r="13" spans="1:3" ht="12.75">
      <c r="A13" s="12"/>
      <c r="B13" s="13" t="s">
        <v>8</v>
      </c>
      <c r="C13" s="14">
        <v>10840000</v>
      </c>
    </row>
    <row r="14" spans="1:3" ht="12.75">
      <c r="A14" s="12" t="s">
        <v>9</v>
      </c>
      <c r="B14" s="13" t="s">
        <v>10</v>
      </c>
      <c r="C14" s="14">
        <v>420000</v>
      </c>
    </row>
    <row r="15" spans="1:3" ht="12.75">
      <c r="A15" s="12" t="s">
        <v>9</v>
      </c>
      <c r="B15" s="13" t="s">
        <v>11</v>
      </c>
      <c r="C15" s="14">
        <v>10550000</v>
      </c>
    </row>
    <row r="16" spans="1:3" ht="12.75">
      <c r="A16" s="12"/>
      <c r="B16" s="13" t="s">
        <v>12</v>
      </c>
      <c r="C16" s="14">
        <v>10970000</v>
      </c>
    </row>
    <row r="17" spans="1:3" ht="12.75">
      <c r="A17" s="12" t="s">
        <v>112</v>
      </c>
      <c r="B17" s="13" t="s">
        <v>13</v>
      </c>
      <c r="C17" s="14">
        <v>650000</v>
      </c>
    </row>
    <row r="18" spans="1:3" ht="12.75">
      <c r="A18" s="12" t="s">
        <v>112</v>
      </c>
      <c r="B18" s="13" t="s">
        <v>14</v>
      </c>
      <c r="C18" s="14">
        <v>15605608</v>
      </c>
    </row>
    <row r="19" spans="1:3" ht="12.75">
      <c r="A19" s="12"/>
      <c r="B19" s="13" t="s">
        <v>15</v>
      </c>
      <c r="C19" s="14">
        <v>16255608</v>
      </c>
    </row>
    <row r="20" spans="1:3" ht="12.75">
      <c r="A20" s="12" t="s">
        <v>16</v>
      </c>
      <c r="B20" s="13" t="s">
        <v>17</v>
      </c>
      <c r="C20" s="14">
        <v>0</v>
      </c>
    </row>
    <row r="21" spans="1:3" ht="12.75">
      <c r="A21" s="12" t="s">
        <v>18</v>
      </c>
      <c r="B21" s="13" t="s">
        <v>19</v>
      </c>
      <c r="C21" s="14">
        <v>660000</v>
      </c>
    </row>
    <row r="22" spans="1:3" ht="12.75">
      <c r="A22" s="12" t="s">
        <v>20</v>
      </c>
      <c r="B22" s="13" t="s">
        <v>21</v>
      </c>
      <c r="C22" s="14">
        <v>186000</v>
      </c>
    </row>
    <row r="23" spans="1:3" ht="12.75">
      <c r="A23" s="12" t="s">
        <v>22</v>
      </c>
      <c r="B23" s="13" t="s">
        <v>23</v>
      </c>
      <c r="C23" s="14">
        <v>0</v>
      </c>
    </row>
    <row r="24" spans="1:3" ht="12.75">
      <c r="A24" s="12" t="s">
        <v>24</v>
      </c>
      <c r="B24" s="13" t="s">
        <v>113</v>
      </c>
      <c r="C24" s="14">
        <v>200000</v>
      </c>
    </row>
    <row r="25" spans="1:3" ht="12.75">
      <c r="A25" s="12" t="s">
        <v>25</v>
      </c>
      <c r="B25" s="13" t="s">
        <v>26</v>
      </c>
      <c r="C25" s="14">
        <v>0</v>
      </c>
    </row>
    <row r="26" spans="1:3" ht="13.5" thickBot="1">
      <c r="A26" s="12" t="s">
        <v>27</v>
      </c>
      <c r="B26" s="13" t="s">
        <v>28</v>
      </c>
      <c r="C26" s="14">
        <v>0</v>
      </c>
    </row>
    <row r="27" spans="1:3" ht="13.5" thickBot="1">
      <c r="A27" s="15"/>
      <c r="B27" s="16" t="s">
        <v>29</v>
      </c>
      <c r="C27" s="17">
        <v>39111608</v>
      </c>
    </row>
    <row r="31" ht="13.5" thickBot="1"/>
    <row r="32" spans="1:3" ht="12.75">
      <c r="A32" s="3" t="s">
        <v>110</v>
      </c>
      <c r="B32" s="4" t="s">
        <v>1</v>
      </c>
      <c r="C32" s="5" t="s">
        <v>2</v>
      </c>
    </row>
    <row r="33" spans="1:3" ht="13.5" thickBot="1">
      <c r="A33" s="6"/>
      <c r="B33" s="7"/>
      <c r="C33" s="8" t="s">
        <v>3</v>
      </c>
    </row>
    <row r="34" spans="1:3" ht="12.75">
      <c r="A34" s="12" t="s">
        <v>30</v>
      </c>
      <c r="B34" s="13" t="s">
        <v>31</v>
      </c>
      <c r="C34" s="14">
        <v>5400</v>
      </c>
    </row>
    <row r="35" spans="1:3" ht="12.75">
      <c r="A35" s="12" t="s">
        <v>32</v>
      </c>
      <c r="B35" s="13" t="s">
        <v>33</v>
      </c>
      <c r="C35" s="14">
        <v>0</v>
      </c>
    </row>
    <row r="36" spans="1:3" ht="12.75">
      <c r="A36" s="12" t="s">
        <v>34</v>
      </c>
      <c r="B36" s="13" t="s">
        <v>35</v>
      </c>
      <c r="C36" s="14">
        <v>0</v>
      </c>
    </row>
    <row r="37" spans="1:3" ht="12.75">
      <c r="A37" s="12" t="s">
        <v>36</v>
      </c>
      <c r="B37" s="13" t="s">
        <v>37</v>
      </c>
      <c r="C37" s="14">
        <v>260000</v>
      </c>
    </row>
    <row r="38" spans="1:3" ht="12.75">
      <c r="A38" s="12" t="s">
        <v>38</v>
      </c>
      <c r="B38" s="13" t="s">
        <v>111</v>
      </c>
      <c r="C38" s="14">
        <v>329829</v>
      </c>
    </row>
    <row r="39" spans="1:3" ht="12.75">
      <c r="A39" s="12" t="s">
        <v>39</v>
      </c>
      <c r="B39" s="13" t="s">
        <v>40</v>
      </c>
      <c r="C39" s="14">
        <v>0</v>
      </c>
    </row>
    <row r="40" spans="1:3" ht="12.75">
      <c r="A40" s="12" t="s">
        <v>41</v>
      </c>
      <c r="B40" s="13" t="s">
        <v>42</v>
      </c>
      <c r="C40" s="14">
        <v>0</v>
      </c>
    </row>
    <row r="41" spans="1:3" ht="12.75">
      <c r="A41" s="12" t="s">
        <v>43</v>
      </c>
      <c r="B41" s="13" t="s">
        <v>44</v>
      </c>
      <c r="C41" s="14">
        <v>0</v>
      </c>
    </row>
    <row r="42" spans="1:3" ht="12.75">
      <c r="A42" s="12" t="s">
        <v>45</v>
      </c>
      <c r="B42" s="13" t="s">
        <v>46</v>
      </c>
      <c r="C42" s="14">
        <v>0</v>
      </c>
    </row>
    <row r="43" spans="1:3" ht="13.5" thickBot="1">
      <c r="A43" s="12" t="s">
        <v>47</v>
      </c>
      <c r="B43" s="13" t="s">
        <v>48</v>
      </c>
      <c r="C43" s="14">
        <v>0</v>
      </c>
    </row>
    <row r="44" spans="1:3" ht="13.5" thickBot="1">
      <c r="A44" s="15"/>
      <c r="B44" s="16" t="s">
        <v>49</v>
      </c>
      <c r="C44" s="17">
        <v>595229</v>
      </c>
    </row>
    <row r="45" spans="1:3" ht="13.5" thickBot="1">
      <c r="A45" s="18"/>
      <c r="B45" s="19"/>
      <c r="C45" s="19"/>
    </row>
    <row r="46" spans="1:3" ht="12.75">
      <c r="A46" s="12" t="s">
        <v>50</v>
      </c>
      <c r="B46" s="13" t="s">
        <v>51</v>
      </c>
      <c r="C46" s="14">
        <v>0</v>
      </c>
    </row>
    <row r="47" spans="1:3" ht="12.75">
      <c r="A47" s="12" t="s">
        <v>52</v>
      </c>
      <c r="B47" s="13" t="s">
        <v>53</v>
      </c>
      <c r="C47" s="14">
        <v>0</v>
      </c>
    </row>
    <row r="48" spans="1:3" ht="13.5" thickBot="1">
      <c r="A48" s="12" t="s">
        <v>54</v>
      </c>
      <c r="B48" s="13" t="s">
        <v>55</v>
      </c>
      <c r="C48" s="14">
        <v>0</v>
      </c>
    </row>
    <row r="49" spans="1:3" ht="13.5" thickBot="1">
      <c r="A49" s="15"/>
      <c r="B49" s="16" t="s">
        <v>56</v>
      </c>
      <c r="C49" s="17">
        <v>0</v>
      </c>
    </row>
    <row r="50" spans="1:3" ht="13.5" thickBot="1">
      <c r="A50" s="9"/>
      <c r="B50" s="10" t="s">
        <v>57</v>
      </c>
      <c r="C50" s="11">
        <v>39706837</v>
      </c>
    </row>
    <row r="54" ht="13.5" thickBot="1"/>
    <row r="55" spans="1:3" ht="12.75">
      <c r="A55" s="3" t="s">
        <v>110</v>
      </c>
      <c r="B55" s="4" t="s">
        <v>1</v>
      </c>
      <c r="C55" s="5" t="s">
        <v>2</v>
      </c>
    </row>
    <row r="56" spans="1:3" ht="13.5" thickBot="1">
      <c r="A56" s="6"/>
      <c r="B56" s="7"/>
      <c r="C56" s="8" t="s">
        <v>3</v>
      </c>
    </row>
    <row r="57" spans="1:3" ht="12.75">
      <c r="A57" s="12" t="s">
        <v>58</v>
      </c>
      <c r="B57" s="13" t="s">
        <v>59</v>
      </c>
      <c r="C57" s="14">
        <v>116345</v>
      </c>
    </row>
    <row r="58" spans="1:3" ht="12.75">
      <c r="A58" s="12" t="s">
        <v>114</v>
      </c>
      <c r="B58" s="13" t="s">
        <v>60</v>
      </c>
      <c r="C58" s="14">
        <v>-3422139.6</v>
      </c>
    </row>
    <row r="59" spans="1:3" ht="12.75">
      <c r="A59" s="12" t="s">
        <v>114</v>
      </c>
      <c r="B59" s="13" t="s">
        <v>61</v>
      </c>
      <c r="C59" s="14">
        <v>0</v>
      </c>
    </row>
    <row r="60" spans="1:3" ht="12.75">
      <c r="A60" s="12" t="s">
        <v>62</v>
      </c>
      <c r="B60" s="13" t="s">
        <v>63</v>
      </c>
      <c r="C60" s="14">
        <v>0</v>
      </c>
    </row>
    <row r="61" spans="1:3" ht="12.75">
      <c r="A61" s="12" t="s">
        <v>62</v>
      </c>
      <c r="B61" s="13" t="s">
        <v>64</v>
      </c>
      <c r="C61" s="14">
        <v>0</v>
      </c>
    </row>
    <row r="62" spans="1:3" ht="12.75">
      <c r="A62" s="12" t="s">
        <v>65</v>
      </c>
      <c r="B62" s="13" t="s">
        <v>66</v>
      </c>
      <c r="C62" s="14">
        <v>0</v>
      </c>
    </row>
    <row r="63" spans="1:3" ht="12.75">
      <c r="A63" s="12" t="s">
        <v>67</v>
      </c>
      <c r="B63" s="13" t="s">
        <v>68</v>
      </c>
      <c r="C63" s="14">
        <v>801550</v>
      </c>
    </row>
    <row r="64" spans="1:3" ht="12.75">
      <c r="A64" s="12" t="s">
        <v>69</v>
      </c>
      <c r="B64" s="13" t="s">
        <v>70</v>
      </c>
      <c r="C64" s="14">
        <v>0</v>
      </c>
    </row>
    <row r="65" spans="1:3" ht="12.75">
      <c r="A65" s="12" t="s">
        <v>71</v>
      </c>
      <c r="B65" s="13" t="s">
        <v>72</v>
      </c>
      <c r="C65" s="14">
        <v>0</v>
      </c>
    </row>
    <row r="66" spans="1:3" ht="12.75">
      <c r="A66" s="12" t="s">
        <v>73</v>
      </c>
      <c r="B66" s="13" t="s">
        <v>74</v>
      </c>
      <c r="C66" s="14">
        <v>0</v>
      </c>
    </row>
    <row r="67" spans="1:3" ht="12.75">
      <c r="A67" s="12" t="s">
        <v>75</v>
      </c>
      <c r="B67" s="13" t="s">
        <v>76</v>
      </c>
      <c r="C67" s="14">
        <v>0</v>
      </c>
    </row>
    <row r="68" spans="1:3" ht="12.75">
      <c r="A68" s="12" t="s">
        <v>75</v>
      </c>
      <c r="B68" s="13" t="s">
        <v>77</v>
      </c>
      <c r="C68" s="14">
        <v>522.7</v>
      </c>
    </row>
    <row r="69" spans="1:3" ht="12.75">
      <c r="A69" s="12" t="s">
        <v>78</v>
      </c>
      <c r="B69" s="13" t="s">
        <v>79</v>
      </c>
      <c r="C69" s="14">
        <v>0</v>
      </c>
    </row>
    <row r="70" spans="1:3" ht="13.5" thickBot="1">
      <c r="A70" s="12" t="s">
        <v>80</v>
      </c>
      <c r="B70" s="13" t="s">
        <v>81</v>
      </c>
      <c r="C70" s="14">
        <v>0</v>
      </c>
    </row>
    <row r="71" spans="1:3" ht="13.5" thickBot="1">
      <c r="A71" s="15"/>
      <c r="B71" s="16" t="s">
        <v>82</v>
      </c>
      <c r="C71" s="17">
        <f>SUM(C57:C70)</f>
        <v>-2503721.9</v>
      </c>
    </row>
    <row r="72" spans="1:5" ht="13.5" thickBot="1">
      <c r="A72" s="9"/>
      <c r="B72" s="10" t="s">
        <v>83</v>
      </c>
      <c r="C72" s="11">
        <f>37086770.1+116345</f>
        <v>37203115.1</v>
      </c>
      <c r="E72" s="1"/>
    </row>
    <row r="73" spans="1:3" ht="13.5" thickBot="1">
      <c r="A73" s="9"/>
      <c r="B73" s="10" t="s">
        <v>84</v>
      </c>
      <c r="C73" s="11"/>
    </row>
    <row r="74" spans="1:3" ht="12.75">
      <c r="A74" s="12" t="s">
        <v>85</v>
      </c>
      <c r="B74" s="13" t="s">
        <v>86</v>
      </c>
      <c r="C74" s="14">
        <f>28064876+1529</f>
        <v>28066405</v>
      </c>
    </row>
    <row r="75" spans="1:3" ht="13.5" thickBot="1">
      <c r="A75" s="12" t="s">
        <v>87</v>
      </c>
      <c r="B75" s="13" t="s">
        <v>88</v>
      </c>
      <c r="C75" s="14">
        <v>16523459.7</v>
      </c>
    </row>
    <row r="76" spans="1:7" ht="13.5" thickBot="1">
      <c r="A76" s="9"/>
      <c r="B76" s="10" t="s">
        <v>89</v>
      </c>
      <c r="C76" s="11">
        <f>SUM(C74:C75)</f>
        <v>44589864.7</v>
      </c>
      <c r="F76" s="1"/>
      <c r="G76" s="14"/>
    </row>
    <row r="77" spans="1:3" ht="13.5" thickBot="1">
      <c r="A77" s="9"/>
      <c r="B77" s="10" t="s">
        <v>90</v>
      </c>
      <c r="C77" s="11">
        <f>C72-C76</f>
        <v>-7386749.6000000015</v>
      </c>
    </row>
    <row r="81" ht="13.5" thickBot="1"/>
    <row r="82" spans="1:3" ht="12.75">
      <c r="A82" s="3" t="s">
        <v>110</v>
      </c>
      <c r="B82" s="4" t="s">
        <v>1</v>
      </c>
      <c r="C82" s="5" t="s">
        <v>2</v>
      </c>
    </row>
    <row r="83" spans="1:3" ht="13.5" thickBot="1">
      <c r="A83" s="6"/>
      <c r="B83" s="7"/>
      <c r="C83" s="8" t="s">
        <v>3</v>
      </c>
    </row>
    <row r="84" spans="1:3" ht="12.75">
      <c r="A84" s="12" t="s">
        <v>91</v>
      </c>
      <c r="B84" s="13" t="s">
        <v>92</v>
      </c>
      <c r="C84" s="14">
        <v>0</v>
      </c>
    </row>
    <row r="85" spans="1:3" ht="12.75">
      <c r="A85" s="12" t="s">
        <v>93</v>
      </c>
      <c r="B85" s="13" t="s">
        <v>94</v>
      </c>
      <c r="C85" s="14">
        <v>0</v>
      </c>
    </row>
    <row r="86" spans="1:3" ht="12.75">
      <c r="A86" s="12" t="s">
        <v>95</v>
      </c>
      <c r="B86" s="13" t="s">
        <v>96</v>
      </c>
      <c r="C86" s="14">
        <v>0</v>
      </c>
    </row>
    <row r="87" spans="1:3" ht="12.75">
      <c r="A87" s="12" t="s">
        <v>97</v>
      </c>
      <c r="B87" s="13" t="s">
        <v>98</v>
      </c>
      <c r="C87" s="14">
        <f>-400227.4+7575.6</f>
        <v>-392651.80000000005</v>
      </c>
    </row>
    <row r="88" spans="1:3" ht="12.75">
      <c r="A88" s="12" t="s">
        <v>115</v>
      </c>
      <c r="B88" s="13" t="s">
        <v>99</v>
      </c>
      <c r="C88" s="14">
        <f>8501793-114816</f>
        <v>8386977</v>
      </c>
    </row>
    <row r="89" spans="1:3" ht="12.75">
      <c r="A89" s="12" t="s">
        <v>115</v>
      </c>
      <c r="B89" s="13" t="s">
        <v>100</v>
      </c>
      <c r="C89" s="14">
        <v>-613308.6</v>
      </c>
    </row>
    <row r="90" spans="1:3" ht="12.75">
      <c r="A90" s="12" t="s">
        <v>115</v>
      </c>
      <c r="B90" s="13" t="s">
        <v>101</v>
      </c>
      <c r="C90" s="14">
        <f>SUM(C88:C89)</f>
        <v>7773668.4</v>
      </c>
    </row>
    <row r="91" spans="1:3" ht="12.75">
      <c r="A91" s="12" t="s">
        <v>102</v>
      </c>
      <c r="B91" s="13" t="s">
        <v>103</v>
      </c>
      <c r="C91" s="14">
        <v>5733</v>
      </c>
    </row>
    <row r="92" spans="1:3" ht="12.75">
      <c r="A92" s="12" t="s">
        <v>104</v>
      </c>
      <c r="B92" s="13" t="s">
        <v>105</v>
      </c>
      <c r="C92" s="14">
        <v>0</v>
      </c>
    </row>
    <row r="93" spans="1:3" ht="12.75">
      <c r="A93" s="12" t="s">
        <v>106</v>
      </c>
      <c r="B93" s="13" t="s">
        <v>107</v>
      </c>
      <c r="C93" s="14">
        <v>0</v>
      </c>
    </row>
    <row r="94" spans="1:3" ht="13.5" thickBot="1">
      <c r="A94" s="18"/>
      <c r="B94" s="19"/>
      <c r="C94" s="19"/>
    </row>
    <row r="95" spans="1:3" ht="13.5" thickBot="1">
      <c r="A95" s="9"/>
      <c r="B95" s="10" t="s">
        <v>108</v>
      </c>
      <c r="C95" s="11">
        <f>C87+C90+C91</f>
        <v>7386749.600000001</v>
      </c>
    </row>
    <row r="96" spans="1:3" ht="13.5" thickBot="1">
      <c r="A96" s="18"/>
      <c r="B96" s="19"/>
      <c r="C96" s="19"/>
    </row>
    <row r="97" spans="1:3" ht="13.5" thickBot="1">
      <c r="A97" s="9"/>
      <c r="B97" s="10" t="s">
        <v>109</v>
      </c>
      <c r="C97" s="11">
        <f>C77+C95</f>
        <v>0</v>
      </c>
    </row>
  </sheetData>
  <mergeCells count="2">
    <mergeCell ref="A4:C4"/>
    <mergeCell ref="A1:C1"/>
  </mergeCells>
  <printOptions/>
  <pageMargins left="0.75" right="0.75" top="1" bottom="1.17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F14" sqref="F14"/>
    </sheetView>
  </sheetViews>
  <sheetFormatPr defaultColWidth="9.00390625" defaultRowHeight="12.75"/>
  <cols>
    <col min="1" max="1" width="9.625" style="0" customWidth="1"/>
    <col min="2" max="2" width="27.75390625" style="0" customWidth="1"/>
    <col min="3" max="3" width="22.875" style="0" customWidth="1"/>
    <col min="4" max="4" width="15.25390625" style="0" customWidth="1"/>
    <col min="5" max="5" width="19.625" style="0" customWidth="1"/>
    <col min="7" max="7" width="12.75390625" style="0" bestFit="1" customWidth="1"/>
  </cols>
  <sheetData>
    <row r="1" spans="1:3" ht="12.75">
      <c r="A1" s="21"/>
      <c r="C1" s="21"/>
    </row>
    <row r="2" spans="1:3" ht="12.75">
      <c r="A2" s="21"/>
      <c r="C2" s="21"/>
    </row>
    <row r="3" spans="1:3" ht="12.75">
      <c r="A3" s="21"/>
      <c r="C3" s="22" t="s">
        <v>116</v>
      </c>
    </row>
    <row r="4" spans="1:5" ht="13.5" thickBot="1">
      <c r="A4" s="21"/>
      <c r="B4" s="21"/>
      <c r="E4" s="23" t="s">
        <v>117</v>
      </c>
    </row>
    <row r="5" spans="1:5" ht="13.5" thickBot="1">
      <c r="A5" s="24" t="s">
        <v>118</v>
      </c>
      <c r="B5" s="25" t="s">
        <v>119</v>
      </c>
      <c r="C5" s="26" t="s">
        <v>120</v>
      </c>
      <c r="D5" s="26" t="s">
        <v>121</v>
      </c>
      <c r="E5" s="26" t="s">
        <v>122</v>
      </c>
    </row>
    <row r="6" spans="1:5" ht="12.75">
      <c r="A6" s="27"/>
      <c r="B6" s="28"/>
      <c r="C6" s="29"/>
      <c r="D6" s="29"/>
      <c r="E6" s="30"/>
    </row>
    <row r="7" spans="1:5" ht="12.75">
      <c r="A7" s="31" t="s">
        <v>123</v>
      </c>
      <c r="B7" s="32" t="s">
        <v>124</v>
      </c>
      <c r="C7" s="33">
        <v>0</v>
      </c>
      <c r="D7" s="33">
        <v>0</v>
      </c>
      <c r="E7" s="34">
        <f aca="true" t="shared" si="0" ref="E7:E16">SUM(C7:D7)</f>
        <v>0</v>
      </c>
    </row>
    <row r="8" spans="1:5" ht="12.75">
      <c r="A8" s="31" t="s">
        <v>125</v>
      </c>
      <c r="B8" s="32" t="s">
        <v>126</v>
      </c>
      <c r="C8" s="33">
        <v>822.7</v>
      </c>
      <c r="D8" s="33">
        <v>0</v>
      </c>
      <c r="E8" s="34">
        <f t="shared" si="0"/>
        <v>822.7</v>
      </c>
    </row>
    <row r="9" spans="1:5" ht="12.75">
      <c r="A9" s="31" t="s">
        <v>127</v>
      </c>
      <c r="B9" s="32" t="s">
        <v>128</v>
      </c>
      <c r="C9" s="33">
        <v>43800</v>
      </c>
      <c r="D9" s="33">
        <v>0</v>
      </c>
      <c r="E9" s="34">
        <f t="shared" si="0"/>
        <v>43800</v>
      </c>
    </row>
    <row r="10" spans="1:5" ht="12.75">
      <c r="A10" s="31" t="s">
        <v>129</v>
      </c>
      <c r="B10" s="32" t="s">
        <v>130</v>
      </c>
      <c r="C10" s="33">
        <v>0</v>
      </c>
      <c r="D10" s="33">
        <v>0</v>
      </c>
      <c r="E10" s="34">
        <f t="shared" si="0"/>
        <v>0</v>
      </c>
    </row>
    <row r="11" spans="1:5" ht="12.75">
      <c r="A11" s="31" t="s">
        <v>131</v>
      </c>
      <c r="B11" s="32" t="s">
        <v>132</v>
      </c>
      <c r="C11" s="33">
        <v>0</v>
      </c>
      <c r="D11" s="33">
        <v>0</v>
      </c>
      <c r="E11" s="34">
        <f t="shared" si="0"/>
        <v>0</v>
      </c>
    </row>
    <row r="12" spans="1:5" ht="12.75">
      <c r="A12" s="31" t="s">
        <v>133</v>
      </c>
      <c r="B12" s="32" t="s">
        <v>134</v>
      </c>
      <c r="C12" s="33">
        <v>200</v>
      </c>
      <c r="D12" s="33">
        <v>0</v>
      </c>
      <c r="E12" s="34">
        <f t="shared" si="0"/>
        <v>200</v>
      </c>
    </row>
    <row r="13" spans="1:5" ht="12.75">
      <c r="A13" s="31" t="s">
        <v>135</v>
      </c>
      <c r="B13" s="32" t="s">
        <v>136</v>
      </c>
      <c r="C13" s="33">
        <v>289829</v>
      </c>
      <c r="D13" s="33">
        <v>0</v>
      </c>
      <c r="E13" s="34">
        <f t="shared" si="0"/>
        <v>289829</v>
      </c>
    </row>
    <row r="14" spans="1:5" ht="12.75">
      <c r="A14" s="31" t="s">
        <v>137</v>
      </c>
      <c r="B14" s="32" t="s">
        <v>138</v>
      </c>
      <c r="C14" s="33">
        <v>801550</v>
      </c>
      <c r="D14" s="33">
        <v>0</v>
      </c>
      <c r="E14" s="34">
        <f t="shared" si="0"/>
        <v>801550</v>
      </c>
    </row>
    <row r="15" spans="1:5" ht="12.75">
      <c r="A15" s="31" t="s">
        <v>139</v>
      </c>
      <c r="B15" s="32" t="s">
        <v>140</v>
      </c>
      <c r="C15" s="33">
        <v>1100</v>
      </c>
      <c r="D15" s="33">
        <v>0</v>
      </c>
      <c r="E15" s="34">
        <f t="shared" si="0"/>
        <v>1100</v>
      </c>
    </row>
    <row r="16" spans="1:5" ht="12.75">
      <c r="A16" s="31" t="s">
        <v>141</v>
      </c>
      <c r="B16" s="32" t="s">
        <v>142</v>
      </c>
      <c r="C16" s="33">
        <v>35949468.4</v>
      </c>
      <c r="D16" s="33">
        <v>116345</v>
      </c>
      <c r="E16" s="34">
        <f t="shared" si="0"/>
        <v>36065813.4</v>
      </c>
    </row>
    <row r="17" spans="1:5" ht="13.5" thickBot="1">
      <c r="A17" s="35"/>
      <c r="B17" s="36"/>
      <c r="C17" s="37"/>
      <c r="D17" s="37"/>
      <c r="E17" s="38"/>
    </row>
    <row r="18" spans="1:5" ht="13.5" thickBot="1">
      <c r="A18" s="39" t="s">
        <v>143</v>
      </c>
      <c r="B18" s="40"/>
      <c r="C18" s="41">
        <v>37086770.1</v>
      </c>
      <c r="D18" s="41">
        <f>SUM(D7:D16)</f>
        <v>116345</v>
      </c>
      <c r="E18" s="42">
        <f>SUM(C18:D18)</f>
        <v>37203115.1</v>
      </c>
    </row>
    <row r="19" spans="1:3" ht="12.75">
      <c r="A19" s="43"/>
      <c r="B19" s="21"/>
      <c r="C19" s="44"/>
    </row>
    <row r="20" spans="1:3" ht="12.75">
      <c r="A20" s="43"/>
      <c r="B20" s="21"/>
      <c r="C20" s="44"/>
    </row>
    <row r="21" spans="1:3" ht="12.75">
      <c r="A21" s="43"/>
      <c r="B21" s="21"/>
      <c r="C21" s="45" t="s">
        <v>86</v>
      </c>
    </row>
    <row r="22" spans="1:5" ht="13.5" thickBot="1">
      <c r="A22" s="43"/>
      <c r="B22" s="21"/>
      <c r="E22" s="23" t="s">
        <v>117</v>
      </c>
    </row>
    <row r="23" spans="1:5" ht="13.5" thickBot="1">
      <c r="A23" s="24" t="s">
        <v>118</v>
      </c>
      <c r="B23" s="25" t="s">
        <v>119</v>
      </c>
      <c r="C23" s="26" t="s">
        <v>120</v>
      </c>
      <c r="D23" s="26" t="s">
        <v>121</v>
      </c>
      <c r="E23" s="26" t="s">
        <v>122</v>
      </c>
    </row>
    <row r="24" spans="1:5" ht="12.75">
      <c r="A24" s="46"/>
      <c r="B24" s="47"/>
      <c r="C24" s="48"/>
      <c r="D24" s="29"/>
      <c r="E24" s="30"/>
    </row>
    <row r="25" spans="1:5" ht="12.75">
      <c r="A25" s="31" t="s">
        <v>123</v>
      </c>
      <c r="B25" s="32" t="s">
        <v>124</v>
      </c>
      <c r="C25" s="33">
        <v>330000</v>
      </c>
      <c r="D25" s="33">
        <v>0</v>
      </c>
      <c r="E25" s="34">
        <f aca="true" t="shared" si="1" ref="E25:E34">SUM(C25:D25)</f>
        <v>330000</v>
      </c>
    </row>
    <row r="26" spans="1:5" ht="12.75">
      <c r="A26" s="31" t="s">
        <v>125</v>
      </c>
      <c r="B26" s="32" t="s">
        <v>126</v>
      </c>
      <c r="C26" s="33">
        <v>1355600</v>
      </c>
      <c r="D26" s="33">
        <v>0</v>
      </c>
      <c r="E26" s="34">
        <f t="shared" si="1"/>
        <v>1355600</v>
      </c>
    </row>
    <row r="27" spans="1:5" ht="12.75">
      <c r="A27" s="31" t="s">
        <v>127</v>
      </c>
      <c r="B27" s="32" t="s">
        <v>128</v>
      </c>
      <c r="C27" s="33">
        <v>8475993</v>
      </c>
      <c r="D27" s="33">
        <v>0</v>
      </c>
      <c r="E27" s="34">
        <f t="shared" si="1"/>
        <v>8475993</v>
      </c>
    </row>
    <row r="28" spans="1:5" ht="12.75">
      <c r="A28" s="31" t="s">
        <v>129</v>
      </c>
      <c r="B28" s="32" t="s">
        <v>130</v>
      </c>
      <c r="C28" s="33">
        <v>8227379</v>
      </c>
      <c r="D28" s="33">
        <v>0</v>
      </c>
      <c r="E28" s="34">
        <f t="shared" si="1"/>
        <v>8227379</v>
      </c>
    </row>
    <row r="29" spans="1:5" ht="12.75">
      <c r="A29" s="31" t="s">
        <v>131</v>
      </c>
      <c r="B29" s="32" t="s">
        <v>132</v>
      </c>
      <c r="C29" s="33">
        <v>1052000</v>
      </c>
      <c r="D29" s="33">
        <v>0</v>
      </c>
      <c r="E29" s="34">
        <f t="shared" si="1"/>
        <v>1052000</v>
      </c>
    </row>
    <row r="30" spans="1:5" ht="12.75">
      <c r="A30" s="31" t="s">
        <v>133</v>
      </c>
      <c r="B30" s="32" t="s">
        <v>134</v>
      </c>
      <c r="C30" s="33">
        <v>1563500</v>
      </c>
      <c r="D30" s="33">
        <v>0</v>
      </c>
      <c r="E30" s="34">
        <f t="shared" si="1"/>
        <v>1563500</v>
      </c>
    </row>
    <row r="31" spans="1:5" ht="12.75">
      <c r="A31" s="31" t="s">
        <v>135</v>
      </c>
      <c r="B31" s="32" t="s">
        <v>136</v>
      </c>
      <c r="C31" s="33">
        <v>1561104</v>
      </c>
      <c r="D31" s="33">
        <v>0</v>
      </c>
      <c r="E31" s="34">
        <f t="shared" si="1"/>
        <v>1561104</v>
      </c>
    </row>
    <row r="32" spans="1:5" ht="12.75">
      <c r="A32" s="31" t="s">
        <v>137</v>
      </c>
      <c r="B32" s="32" t="s">
        <v>138</v>
      </c>
      <c r="C32" s="33">
        <v>533000</v>
      </c>
      <c r="D32" s="33">
        <v>0</v>
      </c>
      <c r="E32" s="34">
        <f t="shared" si="1"/>
        <v>533000</v>
      </c>
    </row>
    <row r="33" spans="1:5" ht="12.75">
      <c r="A33" s="31" t="s">
        <v>139</v>
      </c>
      <c r="B33" s="32" t="s">
        <v>140</v>
      </c>
      <c r="C33" s="33">
        <v>2120000</v>
      </c>
      <c r="D33" s="33">
        <v>1529</v>
      </c>
      <c r="E33" s="34">
        <f t="shared" si="1"/>
        <v>2121529</v>
      </c>
    </row>
    <row r="34" spans="1:5" ht="12.75">
      <c r="A34" s="31" t="s">
        <v>141</v>
      </c>
      <c r="B34" s="32" t="s">
        <v>142</v>
      </c>
      <c r="C34" s="33">
        <v>2846300</v>
      </c>
      <c r="D34" s="33">
        <v>0</v>
      </c>
      <c r="E34" s="34">
        <f t="shared" si="1"/>
        <v>2846300</v>
      </c>
    </row>
    <row r="35" spans="1:5" ht="13.5" thickBot="1">
      <c r="A35" s="35"/>
      <c r="B35" s="36"/>
      <c r="C35" s="37"/>
      <c r="D35" s="37"/>
      <c r="E35" s="38"/>
    </row>
    <row r="36" spans="1:5" ht="13.5" thickBot="1">
      <c r="A36" s="39" t="s">
        <v>143</v>
      </c>
      <c r="B36" s="40"/>
      <c r="C36" s="41">
        <v>28064876</v>
      </c>
      <c r="D36" s="41">
        <f>SUM(D25:D34)</f>
        <v>1529</v>
      </c>
      <c r="E36" s="42">
        <f>SUM(C36:D36)</f>
        <v>28066405</v>
      </c>
    </row>
    <row r="37" spans="1:3" ht="12.75">
      <c r="A37" s="49"/>
      <c r="B37" s="50"/>
      <c r="C37" s="51"/>
    </row>
    <row r="38" spans="1:3" ht="12.75">
      <c r="A38" s="21"/>
      <c r="B38" s="21"/>
      <c r="C38" s="21"/>
    </row>
    <row r="39" spans="1:3" ht="12.75">
      <c r="A39" s="21"/>
      <c r="B39" s="21"/>
      <c r="C39" s="22" t="s">
        <v>88</v>
      </c>
    </row>
    <row r="40" spans="1:5" ht="13.5" thickBot="1">
      <c r="A40" s="21"/>
      <c r="B40" s="21"/>
      <c r="E40" s="23" t="s">
        <v>117</v>
      </c>
    </row>
    <row r="41" spans="1:5" ht="13.5" thickBot="1">
      <c r="A41" s="24" t="s">
        <v>118</v>
      </c>
      <c r="B41" s="25" t="s">
        <v>119</v>
      </c>
      <c r="C41" s="26" t="s">
        <v>120</v>
      </c>
      <c r="D41" s="26" t="s">
        <v>121</v>
      </c>
      <c r="E41" s="26" t="s">
        <v>122</v>
      </c>
    </row>
    <row r="42" spans="1:5" ht="12.75">
      <c r="A42" s="46"/>
      <c r="B42" s="47"/>
      <c r="C42" s="48"/>
      <c r="D42" s="29"/>
      <c r="E42" s="30"/>
    </row>
    <row r="43" spans="1:5" ht="12.75">
      <c r="A43" s="31" t="s">
        <v>123</v>
      </c>
      <c r="B43" s="32" t="s">
        <v>124</v>
      </c>
      <c r="C43" s="33">
        <v>775180</v>
      </c>
      <c r="D43" s="33">
        <v>0</v>
      </c>
      <c r="E43" s="34">
        <f aca="true" t="shared" si="2" ref="E43:E52">SUM(C43:D43)</f>
        <v>775180</v>
      </c>
    </row>
    <row r="44" spans="1:5" ht="12.75">
      <c r="A44" s="31" t="s">
        <v>125</v>
      </c>
      <c r="B44" s="32" t="s">
        <v>126</v>
      </c>
      <c r="C44" s="33">
        <v>2382582.7</v>
      </c>
      <c r="D44" s="33">
        <v>0</v>
      </c>
      <c r="E44" s="34">
        <f t="shared" si="2"/>
        <v>2382582.7</v>
      </c>
    </row>
    <row r="45" spans="1:5" ht="12.75">
      <c r="A45" s="31" t="s">
        <v>127</v>
      </c>
      <c r="B45" s="32" t="s">
        <v>128</v>
      </c>
      <c r="C45" s="33">
        <v>11056697</v>
      </c>
      <c r="D45" s="33">
        <v>0</v>
      </c>
      <c r="E45" s="34">
        <f t="shared" si="2"/>
        <v>11056697</v>
      </c>
    </row>
    <row r="46" spans="1:5" ht="12.75">
      <c r="A46" s="31" t="s">
        <v>129</v>
      </c>
      <c r="B46" s="32" t="s">
        <v>130</v>
      </c>
      <c r="C46" s="33">
        <v>450000</v>
      </c>
      <c r="D46" s="33">
        <v>0</v>
      </c>
      <c r="E46" s="34">
        <f t="shared" si="2"/>
        <v>450000</v>
      </c>
    </row>
    <row r="47" spans="1:5" ht="12.75">
      <c r="A47" s="31" t="s">
        <v>131</v>
      </c>
      <c r="B47" s="32" t="s">
        <v>132</v>
      </c>
      <c r="C47" s="33">
        <v>300000</v>
      </c>
      <c r="D47" s="33">
        <v>0</v>
      </c>
      <c r="E47" s="34">
        <f t="shared" si="2"/>
        <v>300000</v>
      </c>
    </row>
    <row r="48" spans="1:5" ht="12.75">
      <c r="A48" s="31" t="s">
        <v>133</v>
      </c>
      <c r="B48" s="32" t="s">
        <v>134</v>
      </c>
      <c r="C48" s="33">
        <v>292000</v>
      </c>
      <c r="D48" s="33">
        <v>0</v>
      </c>
      <c r="E48" s="34">
        <f t="shared" si="2"/>
        <v>292000</v>
      </c>
    </row>
    <row r="49" spans="1:5" ht="12.75">
      <c r="A49" s="31" t="s">
        <v>135</v>
      </c>
      <c r="B49" s="32" t="s">
        <v>136</v>
      </c>
      <c r="C49" s="33">
        <v>250000</v>
      </c>
      <c r="D49" s="33">
        <v>0</v>
      </c>
      <c r="E49" s="34">
        <f t="shared" si="2"/>
        <v>250000</v>
      </c>
    </row>
    <row r="50" spans="1:5" ht="12.75">
      <c r="A50" s="31" t="s">
        <v>137</v>
      </c>
      <c r="B50" s="32" t="s">
        <v>138</v>
      </c>
      <c r="C50" s="33">
        <v>318000</v>
      </c>
      <c r="D50" s="33">
        <v>0</v>
      </c>
      <c r="E50" s="34">
        <f t="shared" si="2"/>
        <v>318000</v>
      </c>
    </row>
    <row r="51" spans="1:5" ht="12.75">
      <c r="A51" s="31" t="s">
        <v>139</v>
      </c>
      <c r="B51" s="32" t="s">
        <v>140</v>
      </c>
      <c r="C51" s="33">
        <v>699000</v>
      </c>
      <c r="D51" s="33">
        <v>0</v>
      </c>
      <c r="E51" s="34">
        <f t="shared" si="2"/>
        <v>699000</v>
      </c>
    </row>
    <row r="52" spans="1:5" ht="12.75">
      <c r="A52" s="31" t="s">
        <v>141</v>
      </c>
      <c r="B52" s="32" t="s">
        <v>142</v>
      </c>
      <c r="C52" s="33">
        <v>0</v>
      </c>
      <c r="D52" s="33">
        <v>0</v>
      </c>
      <c r="E52" s="34">
        <f t="shared" si="2"/>
        <v>0</v>
      </c>
    </row>
    <row r="53" spans="1:5" ht="13.5" thickBot="1">
      <c r="A53" s="35"/>
      <c r="B53" s="36"/>
      <c r="C53" s="37"/>
      <c r="D53" s="37"/>
      <c r="E53" s="38"/>
    </row>
    <row r="54" spans="1:7" ht="13.5" thickBot="1">
      <c r="A54" s="39" t="s">
        <v>143</v>
      </c>
      <c r="B54" s="40"/>
      <c r="C54" s="41">
        <v>16523459.7</v>
      </c>
      <c r="D54" s="41">
        <f>SUM(D43:D52)</f>
        <v>0</v>
      </c>
      <c r="E54" s="42">
        <f>SUM(C54:D54)</f>
        <v>16523459.7</v>
      </c>
      <c r="G54" s="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2" t="s">
        <v>144</v>
      </c>
    </row>
    <row r="58" spans="1:5" ht="13.5" thickBot="1">
      <c r="A58" s="21"/>
      <c r="B58" s="21"/>
      <c r="E58" s="23" t="s">
        <v>117</v>
      </c>
    </row>
    <row r="59" spans="1:5" ht="13.5" thickBot="1">
      <c r="A59" s="24" t="s">
        <v>118</v>
      </c>
      <c r="B59" s="25" t="s">
        <v>119</v>
      </c>
      <c r="C59" s="26" t="s">
        <v>120</v>
      </c>
      <c r="D59" s="26" t="s">
        <v>121</v>
      </c>
      <c r="E59" s="26" t="s">
        <v>122</v>
      </c>
    </row>
    <row r="60" spans="1:5" ht="12.75">
      <c r="A60" s="46"/>
      <c r="B60" s="47"/>
      <c r="C60" s="48"/>
      <c r="D60" s="29"/>
      <c r="E60" s="30"/>
    </row>
    <row r="61" spans="1:5" ht="12.75">
      <c r="A61" s="31" t="s">
        <v>123</v>
      </c>
      <c r="B61" s="32" t="s">
        <v>124</v>
      </c>
      <c r="C61" s="33">
        <f aca="true" t="shared" si="3" ref="C61:D70">SUM(C25+C43)</f>
        <v>1105180</v>
      </c>
      <c r="D61" s="33">
        <f t="shared" si="3"/>
        <v>0</v>
      </c>
      <c r="E61" s="34">
        <f aca="true" t="shared" si="4" ref="E61:E70">SUM(C61:D61)</f>
        <v>1105180</v>
      </c>
    </row>
    <row r="62" spans="1:5" ht="12.75">
      <c r="A62" s="31" t="s">
        <v>125</v>
      </c>
      <c r="B62" s="32" t="s">
        <v>126</v>
      </c>
      <c r="C62" s="33">
        <f t="shared" si="3"/>
        <v>3738182.7</v>
      </c>
      <c r="D62" s="33">
        <f t="shared" si="3"/>
        <v>0</v>
      </c>
      <c r="E62" s="34">
        <f t="shared" si="4"/>
        <v>3738182.7</v>
      </c>
    </row>
    <row r="63" spans="1:5" ht="12.75">
      <c r="A63" s="31" t="s">
        <v>127</v>
      </c>
      <c r="B63" s="32" t="s">
        <v>128</v>
      </c>
      <c r="C63" s="33">
        <f t="shared" si="3"/>
        <v>19532690</v>
      </c>
      <c r="D63" s="33">
        <f t="shared" si="3"/>
        <v>0</v>
      </c>
      <c r="E63" s="34">
        <f t="shared" si="4"/>
        <v>19532690</v>
      </c>
    </row>
    <row r="64" spans="1:5" ht="12.75">
      <c r="A64" s="31" t="s">
        <v>129</v>
      </c>
      <c r="B64" s="32" t="s">
        <v>130</v>
      </c>
      <c r="C64" s="33">
        <f t="shared" si="3"/>
        <v>8677379</v>
      </c>
      <c r="D64" s="33">
        <f t="shared" si="3"/>
        <v>0</v>
      </c>
      <c r="E64" s="34">
        <f t="shared" si="4"/>
        <v>8677379</v>
      </c>
    </row>
    <row r="65" spans="1:5" ht="12.75">
      <c r="A65" s="31" t="s">
        <v>131</v>
      </c>
      <c r="B65" s="32" t="s">
        <v>132</v>
      </c>
      <c r="C65" s="33">
        <f t="shared" si="3"/>
        <v>1352000</v>
      </c>
      <c r="D65" s="33">
        <f t="shared" si="3"/>
        <v>0</v>
      </c>
      <c r="E65" s="34">
        <f t="shared" si="4"/>
        <v>1352000</v>
      </c>
    </row>
    <row r="66" spans="1:5" ht="12.75">
      <c r="A66" s="31" t="s">
        <v>133</v>
      </c>
      <c r="B66" s="32" t="s">
        <v>134</v>
      </c>
      <c r="C66" s="33">
        <f t="shared" si="3"/>
        <v>1855500</v>
      </c>
      <c r="D66" s="33">
        <f t="shared" si="3"/>
        <v>0</v>
      </c>
      <c r="E66" s="34">
        <f t="shared" si="4"/>
        <v>1855500</v>
      </c>
    </row>
    <row r="67" spans="1:5" ht="12.75">
      <c r="A67" s="31" t="s">
        <v>135</v>
      </c>
      <c r="B67" s="32" t="s">
        <v>136</v>
      </c>
      <c r="C67" s="33">
        <f t="shared" si="3"/>
        <v>1811104</v>
      </c>
      <c r="D67" s="33">
        <f t="shared" si="3"/>
        <v>0</v>
      </c>
      <c r="E67" s="34">
        <f t="shared" si="4"/>
        <v>1811104</v>
      </c>
    </row>
    <row r="68" spans="1:5" ht="12.75">
      <c r="A68" s="31" t="s">
        <v>137</v>
      </c>
      <c r="B68" s="32" t="s">
        <v>138</v>
      </c>
      <c r="C68" s="33">
        <f t="shared" si="3"/>
        <v>851000</v>
      </c>
      <c r="D68" s="33">
        <f t="shared" si="3"/>
        <v>0</v>
      </c>
      <c r="E68" s="34">
        <f t="shared" si="4"/>
        <v>851000</v>
      </c>
    </row>
    <row r="69" spans="1:5" ht="12.75">
      <c r="A69" s="31" t="s">
        <v>139</v>
      </c>
      <c r="B69" s="32" t="s">
        <v>140</v>
      </c>
      <c r="C69" s="33">
        <f t="shared" si="3"/>
        <v>2819000</v>
      </c>
      <c r="D69" s="33">
        <f t="shared" si="3"/>
        <v>1529</v>
      </c>
      <c r="E69" s="34">
        <f t="shared" si="4"/>
        <v>2820529</v>
      </c>
    </row>
    <row r="70" spans="1:5" ht="12.75">
      <c r="A70" s="31" t="s">
        <v>141</v>
      </c>
      <c r="B70" s="32" t="s">
        <v>142</v>
      </c>
      <c r="C70" s="33">
        <f t="shared" si="3"/>
        <v>2846300</v>
      </c>
      <c r="D70" s="33">
        <f t="shared" si="3"/>
        <v>0</v>
      </c>
      <c r="E70" s="34">
        <f t="shared" si="4"/>
        <v>2846300</v>
      </c>
    </row>
    <row r="71" spans="1:5" ht="13.5" thickBot="1">
      <c r="A71" s="35"/>
      <c r="B71" s="36"/>
      <c r="C71" s="52"/>
      <c r="D71" s="52"/>
      <c r="E71" s="53"/>
    </row>
    <row r="72" spans="1:5" ht="13.5" thickBot="1">
      <c r="A72" s="39" t="s">
        <v>143</v>
      </c>
      <c r="B72" s="40"/>
      <c r="C72" s="41">
        <f>SUM(C36+C54)</f>
        <v>44588335.7</v>
      </c>
      <c r="D72" s="41">
        <f>SUM(D36+D54)</f>
        <v>1529</v>
      </c>
      <c r="E72" s="42">
        <f>SUM(C72:D72)</f>
        <v>44589864.7</v>
      </c>
    </row>
    <row r="74" ht="13.5" thickBot="1"/>
    <row r="75" spans="1:5" ht="13.5" thickBot="1">
      <c r="A75" s="54" t="s">
        <v>145</v>
      </c>
      <c r="B75" s="55"/>
      <c r="C75" s="56">
        <f>C18-C72</f>
        <v>-7501565.6000000015</v>
      </c>
      <c r="D75" s="56">
        <f>D18-D72</f>
        <v>114816</v>
      </c>
      <c r="E75" s="56">
        <f>E18-E72</f>
        <v>-7386749.6000000015</v>
      </c>
    </row>
    <row r="76" spans="1:3" ht="12.75">
      <c r="A76" s="57"/>
      <c r="B76" s="58"/>
      <c r="C76" s="59"/>
    </row>
    <row r="77" spans="1:3" ht="12.75">
      <c r="A77" s="57"/>
      <c r="B77" s="58"/>
      <c r="C77" s="59"/>
    </row>
    <row r="78" spans="1:3" ht="12.75">
      <c r="A78" s="21"/>
      <c r="C78" s="22" t="s">
        <v>146</v>
      </c>
    </row>
    <row r="79" spans="1:5" ht="13.5" thickBot="1">
      <c r="A79" s="21"/>
      <c r="B79" s="21"/>
      <c r="E79" s="23" t="s">
        <v>117</v>
      </c>
    </row>
    <row r="80" spans="1:5" ht="13.5" thickBot="1">
      <c r="A80" s="24" t="s">
        <v>118</v>
      </c>
      <c r="B80" s="25" t="s">
        <v>119</v>
      </c>
      <c r="C80" s="25" t="s">
        <v>120</v>
      </c>
      <c r="D80" s="26" t="s">
        <v>121</v>
      </c>
      <c r="E80" s="26" t="s">
        <v>122</v>
      </c>
    </row>
    <row r="81" spans="1:5" ht="12.75">
      <c r="A81" s="27"/>
      <c r="B81" s="28"/>
      <c r="C81" s="28"/>
      <c r="D81" s="29"/>
      <c r="E81" s="30"/>
    </row>
    <row r="82" spans="1:5" ht="12.75">
      <c r="A82" s="60" t="s">
        <v>123</v>
      </c>
      <c r="B82" s="61" t="s">
        <v>124</v>
      </c>
      <c r="C82" s="33">
        <v>82755.6</v>
      </c>
      <c r="D82" s="33">
        <v>0</v>
      </c>
      <c r="E82" s="34">
        <f aca="true" t="shared" si="5" ref="E82:E92">SUM(C82:D82)</f>
        <v>82755.6</v>
      </c>
    </row>
    <row r="83" spans="1:5" ht="12.75">
      <c r="A83" s="60" t="s">
        <v>125</v>
      </c>
      <c r="B83" s="61" t="s">
        <v>126</v>
      </c>
      <c r="C83" s="33">
        <v>287793</v>
      </c>
      <c r="D83" s="33">
        <v>0</v>
      </c>
      <c r="E83" s="34">
        <f t="shared" si="5"/>
        <v>287793</v>
      </c>
    </row>
    <row r="84" spans="1:5" ht="12.75">
      <c r="A84" s="60" t="s">
        <v>127</v>
      </c>
      <c r="B84" s="61" t="s">
        <v>128</v>
      </c>
      <c r="C84" s="33">
        <v>611550</v>
      </c>
      <c r="D84" s="33">
        <v>0</v>
      </c>
      <c r="E84" s="34">
        <f t="shared" si="5"/>
        <v>611550</v>
      </c>
    </row>
    <row r="85" spans="1:5" ht="12.75">
      <c r="A85" s="60" t="s">
        <v>129</v>
      </c>
      <c r="B85" s="61" t="s">
        <v>130</v>
      </c>
      <c r="C85" s="33">
        <v>7378187</v>
      </c>
      <c r="D85" s="33">
        <v>0</v>
      </c>
      <c r="E85" s="34">
        <f t="shared" si="5"/>
        <v>7378187</v>
      </c>
    </row>
    <row r="86" spans="1:5" ht="12.75">
      <c r="A86" s="60" t="s">
        <v>131</v>
      </c>
      <c r="B86" s="61" t="s">
        <v>132</v>
      </c>
      <c r="C86" s="33">
        <v>0</v>
      </c>
      <c r="D86" s="33">
        <v>0</v>
      </c>
      <c r="E86" s="34">
        <f t="shared" si="5"/>
        <v>0</v>
      </c>
    </row>
    <row r="87" spans="1:5" ht="12.75">
      <c r="A87" s="60" t="s">
        <v>133</v>
      </c>
      <c r="B87" s="61" t="s">
        <v>134</v>
      </c>
      <c r="C87" s="33">
        <v>40000</v>
      </c>
      <c r="D87" s="33">
        <v>0</v>
      </c>
      <c r="E87" s="34">
        <f t="shared" si="5"/>
        <v>40000</v>
      </c>
    </row>
    <row r="88" spans="1:5" ht="12.75">
      <c r="A88" s="60" t="s">
        <v>135</v>
      </c>
      <c r="B88" s="61" t="s">
        <v>136</v>
      </c>
      <c r="C88" s="33">
        <v>0</v>
      </c>
      <c r="D88" s="33">
        <v>0</v>
      </c>
      <c r="E88" s="34">
        <f t="shared" si="5"/>
        <v>0</v>
      </c>
    </row>
    <row r="89" spans="1:5" ht="12.75">
      <c r="A89" s="60" t="s">
        <v>137</v>
      </c>
      <c r="B89" s="61" t="s">
        <v>138</v>
      </c>
      <c r="C89" s="33">
        <v>0</v>
      </c>
      <c r="D89" s="33">
        <v>0</v>
      </c>
      <c r="E89" s="34">
        <f t="shared" si="5"/>
        <v>0</v>
      </c>
    </row>
    <row r="90" spans="1:5" ht="12.75">
      <c r="A90" s="60" t="s">
        <v>139</v>
      </c>
      <c r="B90" s="61" t="s">
        <v>140</v>
      </c>
      <c r="C90" s="33">
        <v>0</v>
      </c>
      <c r="D90" s="33">
        <v>0</v>
      </c>
      <c r="E90" s="34">
        <f t="shared" si="5"/>
        <v>0</v>
      </c>
    </row>
    <row r="91" spans="1:5" ht="13.5" thickBot="1">
      <c r="A91" s="60" t="s">
        <v>141</v>
      </c>
      <c r="B91" s="61" t="s">
        <v>142</v>
      </c>
      <c r="C91" s="37">
        <v>114816</v>
      </c>
      <c r="D91" s="37">
        <v>-114816</v>
      </c>
      <c r="E91" s="34">
        <f t="shared" si="5"/>
        <v>0</v>
      </c>
    </row>
    <row r="92" spans="1:5" ht="13.5" thickBot="1">
      <c r="A92" s="39" t="s">
        <v>143</v>
      </c>
      <c r="B92" s="40"/>
      <c r="C92" s="41">
        <f>SUM(C82:C91)</f>
        <v>8515101.6</v>
      </c>
      <c r="D92" s="41">
        <v>-114816</v>
      </c>
      <c r="E92" s="42">
        <f t="shared" si="5"/>
        <v>8400285.6</v>
      </c>
    </row>
    <row r="93" spans="1:3" ht="12.75">
      <c r="A93" s="43"/>
      <c r="B93" s="21"/>
      <c r="C93" s="44"/>
    </row>
    <row r="94" spans="1:3" ht="12.75">
      <c r="A94" s="43"/>
      <c r="B94" s="21"/>
      <c r="C94" s="45" t="s">
        <v>147</v>
      </c>
    </row>
    <row r="95" spans="1:5" ht="13.5" thickBot="1">
      <c r="A95" s="43"/>
      <c r="B95" s="21"/>
      <c r="E95" s="23" t="s">
        <v>117</v>
      </c>
    </row>
    <row r="96" spans="1:5" ht="13.5" thickBot="1">
      <c r="A96" s="24" t="s">
        <v>118</v>
      </c>
      <c r="B96" s="25" t="s">
        <v>119</v>
      </c>
      <c r="C96" s="26" t="s">
        <v>120</v>
      </c>
      <c r="D96" s="26" t="s">
        <v>121</v>
      </c>
      <c r="E96" s="26" t="s">
        <v>122</v>
      </c>
    </row>
    <row r="97" spans="1:5" ht="12.75">
      <c r="A97" s="46"/>
      <c r="B97" s="47"/>
      <c r="C97" s="62"/>
      <c r="D97" s="29"/>
      <c r="E97" s="30"/>
    </row>
    <row r="98" spans="1:5" ht="12.75">
      <c r="A98" s="31" t="s">
        <v>123</v>
      </c>
      <c r="B98" s="32" t="s">
        <v>124</v>
      </c>
      <c r="C98" s="34">
        <v>7575.6</v>
      </c>
      <c r="D98" s="33">
        <v>0</v>
      </c>
      <c r="E98" s="34">
        <f aca="true" t="shared" si="6" ref="E98:E108">SUM(C98:D98)</f>
        <v>7575.6</v>
      </c>
    </row>
    <row r="99" spans="1:5" ht="12.75">
      <c r="A99" s="31" t="s">
        <v>125</v>
      </c>
      <c r="B99" s="32" t="s">
        <v>148</v>
      </c>
      <c r="C99" s="34">
        <v>5733</v>
      </c>
      <c r="D99" s="33">
        <v>0</v>
      </c>
      <c r="E99" s="34">
        <f t="shared" si="6"/>
        <v>5733</v>
      </c>
    </row>
    <row r="100" spans="1:5" ht="12.75">
      <c r="A100" s="31" t="s">
        <v>127</v>
      </c>
      <c r="B100" s="32" t="s">
        <v>128</v>
      </c>
      <c r="C100" s="34">
        <v>0</v>
      </c>
      <c r="D100" s="33">
        <v>0</v>
      </c>
      <c r="E100" s="34">
        <f t="shared" si="6"/>
        <v>0</v>
      </c>
    </row>
    <row r="101" spans="1:5" ht="12.75">
      <c r="A101" s="31" t="s">
        <v>129</v>
      </c>
      <c r="B101" s="32" t="s">
        <v>130</v>
      </c>
      <c r="C101" s="34">
        <v>0</v>
      </c>
      <c r="D101" s="33">
        <v>0</v>
      </c>
      <c r="E101" s="34">
        <f t="shared" si="6"/>
        <v>0</v>
      </c>
    </row>
    <row r="102" spans="1:5" ht="12.75">
      <c r="A102" s="31" t="s">
        <v>131</v>
      </c>
      <c r="B102" s="32" t="s">
        <v>132</v>
      </c>
      <c r="C102" s="34">
        <v>0</v>
      </c>
      <c r="D102" s="33">
        <v>0</v>
      </c>
      <c r="E102" s="34">
        <f t="shared" si="6"/>
        <v>0</v>
      </c>
    </row>
    <row r="103" spans="1:5" ht="12.75">
      <c r="A103" s="31" t="s">
        <v>133</v>
      </c>
      <c r="B103" s="32" t="s">
        <v>134</v>
      </c>
      <c r="C103" s="34">
        <v>0</v>
      </c>
      <c r="D103" s="33">
        <v>0</v>
      </c>
      <c r="E103" s="34">
        <f t="shared" si="6"/>
        <v>0</v>
      </c>
    </row>
    <row r="104" spans="1:5" ht="12.75">
      <c r="A104" s="31" t="s">
        <v>135</v>
      </c>
      <c r="B104" s="32" t="s">
        <v>136</v>
      </c>
      <c r="C104" s="34">
        <v>0</v>
      </c>
      <c r="D104" s="33">
        <v>0</v>
      </c>
      <c r="E104" s="34">
        <f t="shared" si="6"/>
        <v>0</v>
      </c>
    </row>
    <row r="105" spans="1:5" ht="12.75">
      <c r="A105" s="31" t="s">
        <v>137</v>
      </c>
      <c r="B105" s="32" t="s">
        <v>138</v>
      </c>
      <c r="C105" s="34">
        <v>0</v>
      </c>
      <c r="D105" s="33">
        <v>0</v>
      </c>
      <c r="E105" s="34">
        <f t="shared" si="6"/>
        <v>0</v>
      </c>
    </row>
    <row r="106" spans="1:5" ht="12.75">
      <c r="A106" s="31" t="s">
        <v>139</v>
      </c>
      <c r="B106" s="32" t="s">
        <v>140</v>
      </c>
      <c r="C106" s="34">
        <v>0</v>
      </c>
      <c r="D106" s="33">
        <v>0</v>
      </c>
      <c r="E106" s="34">
        <f t="shared" si="6"/>
        <v>0</v>
      </c>
    </row>
    <row r="107" spans="1:5" ht="13.5" thickBot="1">
      <c r="A107" s="31" t="s">
        <v>141</v>
      </c>
      <c r="B107" s="32" t="s">
        <v>142</v>
      </c>
      <c r="C107" s="34">
        <v>1000227.4</v>
      </c>
      <c r="D107" s="37">
        <v>0</v>
      </c>
      <c r="E107" s="34">
        <f t="shared" si="6"/>
        <v>1000227.4</v>
      </c>
    </row>
    <row r="108" spans="1:5" ht="13.5" thickBot="1">
      <c r="A108" s="39" t="s">
        <v>143</v>
      </c>
      <c r="B108" s="40"/>
      <c r="C108" s="41">
        <v>1013536</v>
      </c>
      <c r="D108" s="41">
        <f>SUM(D98:D107)</f>
        <v>0</v>
      </c>
      <c r="E108" s="34">
        <f t="shared" si="6"/>
        <v>1013536</v>
      </c>
    </row>
    <row r="109" spans="1:3" ht="13.5" thickBot="1">
      <c r="A109" s="21"/>
      <c r="B109" s="21"/>
      <c r="C109" s="21"/>
    </row>
    <row r="110" spans="1:5" ht="13.5" thickBot="1">
      <c r="A110" s="63" t="s">
        <v>149</v>
      </c>
      <c r="B110" s="40"/>
      <c r="C110" s="42">
        <f>C92-C108</f>
        <v>7501565.6</v>
      </c>
      <c r="D110" s="42">
        <f>D92-D108</f>
        <v>-114816</v>
      </c>
      <c r="E110" s="42">
        <f>E92-E108</f>
        <v>7386749.6</v>
      </c>
    </row>
    <row r="111" ht="12.75">
      <c r="A111" s="64"/>
    </row>
  </sheetData>
  <printOptions/>
  <pageMargins left="0.984251968503937" right="0.7874015748031497" top="0.5118110236220472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2008-01-11T08:30:06Z</cp:lastPrinted>
  <dcterms:created xsi:type="dcterms:W3CDTF">2007-11-07T07:38:47Z</dcterms:created>
  <dcterms:modified xsi:type="dcterms:W3CDTF">2008-04-01T12:21:58Z</dcterms:modified>
  <cp:category/>
  <cp:version/>
  <cp:contentType/>
  <cp:contentStatus/>
</cp:coreProperties>
</file>