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01" activeTab="0"/>
  </bookViews>
  <sheets>
    <sheet name="Gym." sheetId="1" r:id="rId1"/>
    <sheet name="SOŠ" sheetId="2" r:id="rId2"/>
    <sheet name="VOŠ" sheetId="3" r:id="rId3"/>
    <sheet name="Spec. " sheetId="4" r:id="rId4"/>
    <sheet name="SOU " sheetId="5" r:id="rId5"/>
    <sheet name="PPP" sheetId="6" r:id="rId6"/>
    <sheet name="DM" sheetId="7" r:id="rId7"/>
    <sheet name="DD" sheetId="8" r:id="rId8"/>
    <sheet name="ŠvP" sheetId="9" r:id="rId9"/>
    <sheet name="ŠJ HMP" sheetId="10" r:id="rId10"/>
    <sheet name="ZUŠ " sheetId="11" r:id="rId11"/>
    <sheet name="DDM " sheetId="12" r:id="rId12"/>
    <sheet name="HMP " sheetId="13" r:id="rId13"/>
  </sheets>
  <definedNames/>
  <calcPr fullCalcOnLoad="1"/>
</workbook>
</file>

<file path=xl/sharedStrings.xml><?xml version="1.0" encoding="utf-8"?>
<sst xmlns="http://schemas.openxmlformats.org/spreadsheetml/2006/main" count="1106" uniqueCount="331">
  <si>
    <t xml:space="preserve">adresa                                               </t>
  </si>
  <si>
    <t>IČO</t>
  </si>
  <si>
    <t>§ 3121</t>
  </si>
  <si>
    <t>počet pracov.</t>
  </si>
  <si>
    <t>platy celkem</t>
  </si>
  <si>
    <t>OON celkem</t>
  </si>
  <si>
    <t>odvody celkem</t>
  </si>
  <si>
    <t>přímé ONIV</t>
  </si>
  <si>
    <t>NIV celkem</t>
  </si>
  <si>
    <t>provozní ONIV</t>
  </si>
  <si>
    <t xml:space="preserve">Gymnázia </t>
  </si>
  <si>
    <t>Gymnázium prof. Patočky</t>
  </si>
  <si>
    <t>Praha 1, Jindřišská 36</t>
  </si>
  <si>
    <t>Gymnázium</t>
  </si>
  <si>
    <t>Praha 1, Josefská 7</t>
  </si>
  <si>
    <t>Praha 1, Truhlářská 22</t>
  </si>
  <si>
    <t>Praha 2, Botičská 1</t>
  </si>
  <si>
    <t>Gymnázium Na Pražačce</t>
  </si>
  <si>
    <t>Praha 3, Nad Ohradou 1700</t>
  </si>
  <si>
    <t>Praha 3, Sladkovského n. 8</t>
  </si>
  <si>
    <t>Praha 4, Ohradní 55</t>
  </si>
  <si>
    <t>Praha 4, Budějovická 680</t>
  </si>
  <si>
    <t>Gymnázium Opatov</t>
  </si>
  <si>
    <t>Praha 4, Konstantinova 1500</t>
  </si>
  <si>
    <t>Praha 4, Písnická 760</t>
  </si>
  <si>
    <t>Praha 4, Postupická 3150</t>
  </si>
  <si>
    <t>Praha 4, Na Vítězné pláni 1160</t>
  </si>
  <si>
    <t>Gymnázium J. Heyrovského</t>
  </si>
  <si>
    <t>Praha 5, Mezi Školami 2475</t>
  </si>
  <si>
    <t>Praha 5, Loučanská 520</t>
  </si>
  <si>
    <t>Gymnázium Ch. Dopplera</t>
  </si>
  <si>
    <t>Praha 5, Zborovská 45</t>
  </si>
  <si>
    <t>Praha 5, Nad Kavalírkou 1</t>
  </si>
  <si>
    <t>Praha 5, Na Zatlance 11</t>
  </si>
  <si>
    <t>Gymnázium J. Keplera</t>
  </si>
  <si>
    <t>Praha 6, Parléřova 2</t>
  </si>
  <si>
    <t>Praha 6, Arabská 14</t>
  </si>
  <si>
    <t>Praha 6, Nad Alejí 1952</t>
  </si>
  <si>
    <t>Gymnázium a Sport. gym.</t>
  </si>
  <si>
    <t>Praha 7, Nad Štolou 1</t>
  </si>
  <si>
    <t>Praha 8, U Libeňského zámku,1</t>
  </si>
  <si>
    <t>Praha 8, Ústavní 400</t>
  </si>
  <si>
    <t>Praha 8, Pernerova 25</t>
  </si>
  <si>
    <t>Praha 9, Litoměřická 726</t>
  </si>
  <si>
    <t>Praha 9, Českolipská 373</t>
  </si>
  <si>
    <t>Praha 9, Chodovická 2250</t>
  </si>
  <si>
    <t>Praha 9, Špitálská 2</t>
  </si>
  <si>
    <t>Praha 9, nám. 25. Března 100</t>
  </si>
  <si>
    <t>Gymnázium a Sport, gym.</t>
  </si>
  <si>
    <t>Praha 10, Přípotoční 1337</t>
  </si>
  <si>
    <t>Praha 10, Omská 6</t>
  </si>
  <si>
    <t>Praha 10, Voděradská</t>
  </si>
  <si>
    <t>Celkem</t>
  </si>
  <si>
    <t xml:space="preserve">Název zařízení                                   </t>
  </si>
  <si>
    <t xml:space="preserve">Název zařízení     </t>
  </si>
  <si>
    <t>§ 3122</t>
  </si>
  <si>
    <t>počet prac.</t>
  </si>
  <si>
    <t>Střední odborné školy</t>
  </si>
  <si>
    <t>Obchodní akademie, Praha 1, Dušní 7</t>
  </si>
  <si>
    <t>SPŠ techn.masa,Praha 1, Navrátilova 15</t>
  </si>
  <si>
    <t>SŠ chemická,Praha 1, Křemencova 12</t>
  </si>
  <si>
    <t>SPŠ sděl.techniky,Praha 1, Panská 3</t>
  </si>
  <si>
    <t>SPŠ a VOŠ stavební,Praha 1, Dušní 17</t>
  </si>
  <si>
    <t>Pražská konzervatoř,Praha 1, Na Rejdišti 1</t>
  </si>
  <si>
    <t>Taneční konzervatoř,Praha 1,Křížovnická 7</t>
  </si>
  <si>
    <t>SUŠ text.řemesel,Praha 1, U Půjčovny 9</t>
  </si>
  <si>
    <t>SPŠ elektrotechnická,Praha 2, Ječná 30</t>
  </si>
  <si>
    <t>SPŠ potr.technologie,Praha 2,Podskalská 10</t>
  </si>
  <si>
    <t>ČAO E.Beneše,Praha 2, Resslova 8</t>
  </si>
  <si>
    <t>Obchodní akademie, Praha 2, Resslova 5</t>
  </si>
  <si>
    <t>Obchodní akademie,Praha 2, Vinohradská 38</t>
  </si>
  <si>
    <t>Obchodní akademie,Praha 3, Kubelíkova 37</t>
  </si>
  <si>
    <t>SOŠ, Praha 3, U Vinohr. hřb. 3</t>
  </si>
  <si>
    <t>Výtvarná škola, Praha 3, Hollarovo n. 2</t>
  </si>
  <si>
    <t>Obchodní akademie,Praha 4, Svatoslavova 6</t>
  </si>
  <si>
    <t>SPŠ stavební, Praha 4, Družstev. ochoz 3</t>
  </si>
  <si>
    <t>Konzervatoř Duncan centre,P 4, Branická 41</t>
  </si>
  <si>
    <t>Smíchovská SPŠ, Praha 5, Preslova 25</t>
  </si>
  <si>
    <t>Obchodní akademie, Praha 6, Krupkovo n. 4</t>
  </si>
  <si>
    <t>Obchodní akademie, P 8, Hovorčovická 1281</t>
  </si>
  <si>
    <t>SPŠ zeměměřičská,Praha 9, Pod Táborem 300</t>
  </si>
  <si>
    <t>SPŠ strojnická, Praha 9, Novoborská 2</t>
  </si>
  <si>
    <t>Obchodní akademie,P 10, Heroldovy sady 1</t>
  </si>
  <si>
    <t>SPŠ elektro, Praha 10, V Úžlabině 320</t>
  </si>
  <si>
    <t>SPŠ, Praha 10, Na Třebešíně 2299</t>
  </si>
  <si>
    <t>SZŠ, Praha 10, Ruská 91</t>
  </si>
  <si>
    <t>SŠ hotelová,Praha 10, Vršovická 43</t>
  </si>
  <si>
    <t>STŠ HMP, Praha 5, Radlická 115</t>
  </si>
  <si>
    <t>adresa</t>
  </si>
  <si>
    <t>Název zařízení                                                         I. uprava březen 2003</t>
  </si>
  <si>
    <t>§ 3150</t>
  </si>
  <si>
    <t>Škola celkem</t>
  </si>
  <si>
    <t>škola</t>
  </si>
  <si>
    <t>Vyšší odborné školy</t>
  </si>
  <si>
    <t>VOŠ a SPŠ Praha 1, Masná 18</t>
  </si>
  <si>
    <t>VOŠ a SPŠ elektro, Praha 1, Na Příkopě 16</t>
  </si>
  <si>
    <t>VOŠ a SPŠ grafická,Praha 1, Hellichova 22</t>
  </si>
  <si>
    <t>VZŠ a SZŠ, Praha 1, Alšovo nábř. 6</t>
  </si>
  <si>
    <t>VOŠ a OA pro SPZ, Praha 2, Podskalská 10</t>
  </si>
  <si>
    <t>VOŠUP a SUPŠ, Praha 3, Žižkovo nám. 1</t>
  </si>
  <si>
    <t>VOŠ inform.služeb, Praha 4, Pacovská 350</t>
  </si>
  <si>
    <t>VZŠ a SZŠ, Praha 4, 5. května 51</t>
  </si>
  <si>
    <t>VOŠ a konzervatoř J.Ježka,P 4, Roškotova 4</t>
  </si>
  <si>
    <t>VZŠ,Praha 5, Duškova 7</t>
  </si>
  <si>
    <t>VOŠ ped.a soc.,SPŠ a Gym,P 6, Evropská 33</t>
  </si>
  <si>
    <t>VOŠ a SPŠ oděvní, Praha 7, Jablonského 3</t>
  </si>
  <si>
    <t>VOŠE a OA , Praha 8, Kollárova 5</t>
  </si>
  <si>
    <t>VOŠ soc.právní, Praha 10, Jahodová 2800</t>
  </si>
  <si>
    <t>v tis. Kč</t>
  </si>
  <si>
    <t>Název zařízení</t>
  </si>
  <si>
    <t>§ 3112</t>
  </si>
  <si>
    <t>ONIV celkem</t>
  </si>
  <si>
    <t>Praha 1, Spec.ZŠ Vlašská 36</t>
  </si>
  <si>
    <t>Praha 1, Spec.školy K.Herforta, Josefská 4</t>
  </si>
  <si>
    <t>Praha 2, Spec.ZŠ, Ke Karlovu 2</t>
  </si>
  <si>
    <t>Praha 2, ZvŠ a PrŠ Vinohradská 54</t>
  </si>
  <si>
    <t>Praha 2, Svobodná J.A.K.,n. Míru 19</t>
  </si>
  <si>
    <t>Praha 2, Spec. pro zrak.post., n.Míru 19</t>
  </si>
  <si>
    <t>Praha 2, Spec.školy pro sluch.post., Ječná 27</t>
  </si>
  <si>
    <t>Praha 3, Pomocná škola,U Zásobní zahrady 8</t>
  </si>
  <si>
    <t>Praha 3, Zvláštní škola, Slezská 68</t>
  </si>
  <si>
    <t>Praha 4, MŠ rómská internátní, Na Lánech 22</t>
  </si>
  <si>
    <t>Praha 4, Zvláštní škola, Kupeckého 576</t>
  </si>
  <si>
    <t>Praha 4, Spec.ZŠ při FTN, Vídeňská 800</t>
  </si>
  <si>
    <t>Praha 4, Spec.MŠ při FTN, Vídeňská 800</t>
  </si>
  <si>
    <t>Praha 4, Spec.školy, Boleslavova 1</t>
  </si>
  <si>
    <t>Praha 4, Zvláštní škola, Ružinovská 4718</t>
  </si>
  <si>
    <t>Praha 4, Spec. MŠ, Na Lysinách 6</t>
  </si>
  <si>
    <t>Praha 4, Spec.mateřská škola, Sevřená 56</t>
  </si>
  <si>
    <t>Praha 4, Spec.školy, A. Klara, Vídeňská 28</t>
  </si>
  <si>
    <t>00638625</t>
  </si>
  <si>
    <t>Praha 5, Spec.mateřská škola, Deylova 3</t>
  </si>
  <si>
    <t>Praha 5, Spec.ZŠ, MŠ, Výmolova 2</t>
  </si>
  <si>
    <t>Praha 5, Zvláštní škola, Pod Radnicí 5</t>
  </si>
  <si>
    <t>Praha 5, Zvláštní škola, Trávníčkova 1743</t>
  </si>
  <si>
    <t>Praha 5, Zvláštní škola, Na Zlíchově 19</t>
  </si>
  <si>
    <t>Praha 5, Zvláštní škola, Karlická 38</t>
  </si>
  <si>
    <t>Praha 5, Zvláštní škola, Žabovřeská 1227</t>
  </si>
  <si>
    <t>Praha 5, Spec.školy při VFN, V Úvalu 84</t>
  </si>
  <si>
    <t>Praha 5, G a OA pro zrak.post., Radlická 115</t>
  </si>
  <si>
    <t>Praha 6, Spec. ZŠ. U Boroviček 1</t>
  </si>
  <si>
    <t>Praha 6, ZvŠ a Praktická škola, Vokovická 3</t>
  </si>
  <si>
    <t>Praha 6, Pomocná škola, Rooseveltova 8</t>
  </si>
  <si>
    <t>Praha 7, Zvláštní škola, Ortenovo n.34</t>
  </si>
  <si>
    <t>Praha 8, Spec.mateřská škola, Drahaňská 7</t>
  </si>
  <si>
    <t>Praha 8, Spec.mateřská škola, Štíbrova 1691</t>
  </si>
  <si>
    <t>Praha 8, Spec.škola, Libčická 399</t>
  </si>
  <si>
    <t>Praha 8, Spec.ZŠ,MŠ Za Invalidovnou 3</t>
  </si>
  <si>
    <t>Praha 8, Spec.ZŠ při FNB, Budínova 2</t>
  </si>
  <si>
    <t>Praha 8, Spec.ZŠ při psych.léčebně, Ústavní 91</t>
  </si>
  <si>
    <t>Praha 9, Zvláštní škola, Bártlova 83</t>
  </si>
  <si>
    <t>Praha 9, ZvŠ a Praktická škola, Mochovská 570</t>
  </si>
  <si>
    <t>Praha 9, Spec.mateřská škola, Litvínovská 300</t>
  </si>
  <si>
    <t>Praha 10, Zvláštní škola, Práčská 37</t>
  </si>
  <si>
    <t>Praha 10, Spec.školy, V Olšinách 67</t>
  </si>
  <si>
    <t>Praha 10, Spec.školy, Chotouňská 476</t>
  </si>
  <si>
    <t>Praha 10, Zvláštní škola, Vachkova 941</t>
  </si>
  <si>
    <t>Praha 10, Spec.školy, Starostrašnická 45</t>
  </si>
  <si>
    <t>Praha 10, Spec.školy, Moskevská 29</t>
  </si>
  <si>
    <t>§ 3114</t>
  </si>
  <si>
    <t>§ 3115</t>
  </si>
  <si>
    <t>§ 3116</t>
  </si>
  <si>
    <t>§ 3126</t>
  </si>
  <si>
    <t>§ 3127</t>
  </si>
  <si>
    <t>§ 3146</t>
  </si>
  <si>
    <t xml:space="preserve">Název zařízení                                                 </t>
  </si>
  <si>
    <t>§ 3123</t>
  </si>
  <si>
    <t>Střední odborná učiliště, Učiliště</t>
  </si>
  <si>
    <t>SOU obchodní Belgická 29, P 2</t>
  </si>
  <si>
    <t>00549185</t>
  </si>
  <si>
    <t>OU a PŠ Vratislavova 31, P 2</t>
  </si>
  <si>
    <t>SOU,OU a U Zelený Pruh 1244,P4</t>
  </si>
  <si>
    <t>SOU Ohradní 57, P 4</t>
  </si>
  <si>
    <t>SOU kadeřnické Roškotova 6,P 4</t>
  </si>
  <si>
    <t>00639028</t>
  </si>
  <si>
    <t>SOŠ,SOU Drtinova, P 5</t>
  </si>
  <si>
    <t>SOU nábytk.a tech. Nový Zlíchov, P 5</t>
  </si>
  <si>
    <t>SOU dopravní K Letišti 278, P 6</t>
  </si>
  <si>
    <t>00639494</t>
  </si>
  <si>
    <t>ISŠ obchodní Jablonského , P 7</t>
  </si>
  <si>
    <t>ISŠ Náhorní 1/525, P 8</t>
  </si>
  <si>
    <t>OU a PŠ Svídnická 506, P 8</t>
  </si>
  <si>
    <t>Sou elektro.Novovysočanská 48, P 9</t>
  </si>
  <si>
    <t>ISŠ poštovní Učňovská 100, P 9</t>
  </si>
  <si>
    <t>00639516</t>
  </si>
  <si>
    <t>SOU obch.a sl.Za Černým Mostem 3, P 9</t>
  </si>
  <si>
    <t>SOU energetické Poděbradská 12, P 9</t>
  </si>
  <si>
    <t>00639486</t>
  </si>
  <si>
    <t>SOŠ,SOU,OU,U Učňovská 100, P 9</t>
  </si>
  <si>
    <t>00300268</t>
  </si>
  <si>
    <t>SOŠ, SOUO technické Lipí 1911,P 9</t>
  </si>
  <si>
    <t>SOU služeb Novovysočanská 5, P 9</t>
  </si>
  <si>
    <t>00639265</t>
  </si>
  <si>
    <t>COP THP Poděbradská 1, P 9</t>
  </si>
  <si>
    <t>ISŠ techn.COP Beranových 140, P 9</t>
  </si>
  <si>
    <t>SOŠ a SOU Weilova 1270, P 10</t>
  </si>
  <si>
    <t>00497070</t>
  </si>
  <si>
    <t>SOU technické, Průhonická 8, P 10</t>
  </si>
  <si>
    <t>SOU U Krbu 521, P 10</t>
  </si>
  <si>
    <t>SOU telekom.Jesenická 1, P 10</t>
  </si>
  <si>
    <t>00639508</t>
  </si>
  <si>
    <t>SOU technické Dubečská 43, P 10</t>
  </si>
  <si>
    <t>00639133</t>
  </si>
  <si>
    <t>SOU potravin.Libušská 320, P 4</t>
  </si>
  <si>
    <t>00639214</t>
  </si>
  <si>
    <t>SOU a OU zem.Pod Klapicí 11, P 5</t>
  </si>
  <si>
    <t>00638846</t>
  </si>
  <si>
    <t>SOU zem. U Závodiště 325, P 5</t>
  </si>
  <si>
    <t>00069621</t>
  </si>
  <si>
    <t>SOU a U Ke Stadionu 623, P 9</t>
  </si>
  <si>
    <t>00638871</t>
  </si>
  <si>
    <t>SOU URANIE, U Uranie 14, P 7</t>
  </si>
  <si>
    <t>00638862</t>
  </si>
  <si>
    <t>SOU zem. K Učilišti 165, P 10</t>
  </si>
  <si>
    <t>00069604</t>
  </si>
  <si>
    <t xml:space="preserve">Název zařízení                                        </t>
  </si>
  <si>
    <t xml:space="preserve">§ 3146 </t>
  </si>
  <si>
    <t>Pedagog. psychologické poradny</t>
  </si>
  <si>
    <t>PPP Jeruzalémská, Praha 1</t>
  </si>
  <si>
    <t>PPP Železná, Praha 1 pro Prahu 2</t>
  </si>
  <si>
    <t>PPP Lucemburská, Praha 3</t>
  </si>
  <si>
    <t>PPP Vejvanovského, Praha 4</t>
  </si>
  <si>
    <t>PPP Barunčina, Praha 4</t>
  </si>
  <si>
    <t>PPP Hostivítova, Praha 2 pro Prahu 4</t>
  </si>
  <si>
    <t>OPPP Kuncova, Praha 5</t>
  </si>
  <si>
    <t>PPP Arabská, Praha 6</t>
  </si>
  <si>
    <t>PPP U Smaltovny 22, Praha 7</t>
  </si>
  <si>
    <t>PPP U Nové školy, Praha 9</t>
  </si>
  <si>
    <t>PPP Jabloňová, Praha 10</t>
  </si>
  <si>
    <t xml:space="preserve">Název zařízení                                  </t>
  </si>
  <si>
    <t>§ 3145</t>
  </si>
  <si>
    <t>Domovy mládeže</t>
  </si>
  <si>
    <t>DM Neklanova, Praha 2</t>
  </si>
  <si>
    <t>DM Dittrichova, Praha 2</t>
  </si>
  <si>
    <t>DM Studentská, Praha 6</t>
  </si>
  <si>
    <t>DM Pobřežní, Praha 8</t>
  </si>
  <si>
    <t>DM Lovosická, Praha 9</t>
  </si>
  <si>
    <t>00638706</t>
  </si>
  <si>
    <t xml:space="preserve">Název zařízení                                     </t>
  </si>
  <si>
    <t xml:space="preserve">§ 4322 </t>
  </si>
  <si>
    <t>§ 4322</t>
  </si>
  <si>
    <t>Dětské domovy</t>
  </si>
  <si>
    <t>DD Smržovská, Praha 9</t>
  </si>
  <si>
    <t>DD Národních hrdinů, Praha 9</t>
  </si>
  <si>
    <t>00067563</t>
  </si>
  <si>
    <t xml:space="preserve">§ 3144 </t>
  </si>
  <si>
    <t>§ 3144</t>
  </si>
  <si>
    <t>Škola v přírodě</t>
  </si>
  <si>
    <t>ŠvP Vřesník</t>
  </si>
  <si>
    <t>ŠvP DUNCAN</t>
  </si>
  <si>
    <t>ŠvP Jetřichovice</t>
  </si>
  <si>
    <t>ŠvP Střelské Hoštice</t>
  </si>
  <si>
    <t>ŠvP Antonínov</t>
  </si>
  <si>
    <t>ŠvP Nový Dvůr</t>
  </si>
  <si>
    <t xml:space="preserve">§ 3142 </t>
  </si>
  <si>
    <t>§ 3142</t>
  </si>
  <si>
    <t>Školní jídelny</t>
  </si>
  <si>
    <t>ŠJ Podskalská, Praha 2</t>
  </si>
  <si>
    <t>ŠJ U Vinohradského hřbitova, Praha 3</t>
  </si>
  <si>
    <t>ŠJ Sladkovského nám., Praha 3</t>
  </si>
  <si>
    <t>ŠJ Štefánikova, Praha 5</t>
  </si>
  <si>
    <t>ZUŠ - U Půjčovny 4, Praha 1</t>
  </si>
  <si>
    <t>ZUŠ - Biskupská 12, Praha 1</t>
  </si>
  <si>
    <t>ZUŠ - Slezská 21, Praha 2</t>
  </si>
  <si>
    <t>ZUŠ - Koněvova 214, Praha 3</t>
  </si>
  <si>
    <t>ZUŠ - Štítného 5, Praha 3</t>
  </si>
  <si>
    <t>ZUŠ - Křtinská 673, Praha 4</t>
  </si>
  <si>
    <t>ZUŠ - Voborského 1356,Praha 4</t>
  </si>
  <si>
    <t>ZUŠ - Dunická 3136, Praha 4</t>
  </si>
  <si>
    <t>ZUŠ - Lounských 4, Praha 4</t>
  </si>
  <si>
    <t>ZUŠ - Zderazská 60, Praha 5</t>
  </si>
  <si>
    <t>ZUŠ - Na Popelce 18, Praha 5</t>
  </si>
  <si>
    <t>ZUŠ - Štefánikova 19, Praha 5</t>
  </si>
  <si>
    <t>ZUŠ - K Brance 72, Praha 5</t>
  </si>
  <si>
    <t>ZUŠ - Veleslavínská 32, Praha 6</t>
  </si>
  <si>
    <t>ZUŠ - Nad Alejí 28, Praha 6</t>
  </si>
  <si>
    <t>ZUŠ - U dělnic.cvičiště,Praha 6</t>
  </si>
  <si>
    <t>ZUŠ - Šimáčkova 16, Praha 7</t>
  </si>
  <si>
    <t>ZUŠ - Tausiggova 1150,Praha 8</t>
  </si>
  <si>
    <t>ZUŠ - Klapkova 25, Praha 8</t>
  </si>
  <si>
    <t>ZUŠ - Ratibořická 1899,Praha 9</t>
  </si>
  <si>
    <t>ZUŠ - Cukrovarská 1, Praha 9</t>
  </si>
  <si>
    <t>ZUŠ - U Prosecké školy 92,P 9</t>
  </si>
  <si>
    <t>ZUŠ - Bajkalská 185, Praha 10</t>
  </si>
  <si>
    <t>ZUŠ - Olešská 2295/Tukl/, P 10</t>
  </si>
  <si>
    <t>ZUŠ - Trhanovské nám.8, P 10</t>
  </si>
  <si>
    <t>DDM - Na Smetance 1, Praha 2</t>
  </si>
  <si>
    <t>DDM - Na Balkáně 100, Praha 3</t>
  </si>
  <si>
    <t>Hobby centrum,Bartákova 37,P4</t>
  </si>
  <si>
    <t>DDM - Urbánkova 3348, Praha 4</t>
  </si>
  <si>
    <t>DDM - Šalounova 2024, Praha 4</t>
  </si>
  <si>
    <t>DDM - Štefánikova 11, Praha 5</t>
  </si>
  <si>
    <t>DDM - U Boroviček 1, Praha 6</t>
  </si>
  <si>
    <t xml:space="preserve">DDM - Rohová 7, Praha 6        </t>
  </si>
  <si>
    <t>DDM - Šimáčkova 16, Praha 7</t>
  </si>
  <si>
    <t>DDM - Přemýšlenská 1102, P 8</t>
  </si>
  <si>
    <t>DDM - Měšická 720, Praha 9</t>
  </si>
  <si>
    <t>DDM - Pod Strašnic.vin.23,P 10</t>
  </si>
  <si>
    <t xml:space="preserve"> </t>
  </si>
  <si>
    <t>Praha 2, Jedličkův ústav, V Pevnosti 4</t>
  </si>
  <si>
    <t xml:space="preserve">Název zařízení                             </t>
  </si>
  <si>
    <t>§ 3231</t>
  </si>
  <si>
    <t>počet. pracov.</t>
  </si>
  <si>
    <t xml:space="preserve">přímé ONIV </t>
  </si>
  <si>
    <t xml:space="preserve">provozní ONIV </t>
  </si>
  <si>
    <t>§ 3421</t>
  </si>
  <si>
    <t>§</t>
  </si>
  <si>
    <t>Akademické gym.,  Praha 1, Štěpánská</t>
  </si>
  <si>
    <t>Gym. J. Nerudy, Praha 5, Hellichova</t>
  </si>
  <si>
    <t>SPŠ strojnická, Praha 1, Betlémská</t>
  </si>
  <si>
    <t>STŠ, Praha 5, Radlická</t>
  </si>
  <si>
    <t>Jedličkův ústav, Praha 2, V Pevnosti</t>
  </si>
  <si>
    <t>DDM, Praha 8, Karlínské nám.</t>
  </si>
  <si>
    <t>Hudební škola, Praha , Komenského nám.</t>
  </si>
  <si>
    <t>00064289</t>
  </si>
  <si>
    <t>Návrh limitu prostředků na platy a počtu zaměstnanců na rok 2004</t>
  </si>
  <si>
    <t>Návrh limitu</t>
  </si>
  <si>
    <t>Návrh  limitu</t>
  </si>
  <si>
    <t>počtu zaměst.</t>
  </si>
  <si>
    <t>prostřed. na platy</t>
  </si>
  <si>
    <t>a návrhu počtu zaměstnanců na rok 2004</t>
  </si>
  <si>
    <t>Počet zam. max.</t>
  </si>
  <si>
    <t>Podíl mimitarifních</t>
  </si>
  <si>
    <t xml:space="preserve">do výše na rok </t>
  </si>
  <si>
    <t>složek</t>
  </si>
  <si>
    <t>na odpisy</t>
  </si>
  <si>
    <t>provoz celk.</t>
  </si>
  <si>
    <t>Způsob usněrňování prostředků vynakládaných na platy podílem mimotarifních složek</t>
  </si>
  <si>
    <t>PPP Šiškova 4, Praha 8</t>
  </si>
  <si>
    <t>Návrh závazných ukazatelů rozpočtu a počtu zaměstnanců škol a školských zařízení zřizovaných hl.m. Prahou na rok 2004</t>
  </si>
  <si>
    <t>Příloha č. 11 k usnesení ZHMP č. ze dne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</si>
</sst>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_-* #,##0.0\ _K_č_-;\-* #,##0.0\ _K_č_-;_-* &quot;-&quot;??\ _K_č_-;_-@_-"/>
    <numFmt numFmtId="167" formatCode="0.000"/>
    <numFmt numFmtId="168" formatCode="_-* #,##0.0\ _K_č_-;\-* #,##0.0\ _K_č_-;_-* &quot;-&quot;?\ _K_č_-;_-@_-"/>
    <numFmt numFmtId="169" formatCode="_-* #,##0\ _K_č_-;\-* #,##0\ _K_č_-;_-* &quot;-&quot;?\ _K_č_-;_-@_-"/>
    <numFmt numFmtId="170" formatCode="#,##0.000"/>
  </numFmts>
  <fonts count="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8"/>
      <color indexed="10"/>
      <name val="Arial CE"/>
      <family val="2"/>
    </font>
    <font>
      <b/>
      <sz val="16"/>
      <name val="Times New Roman CE"/>
      <family val="1"/>
    </font>
    <font>
      <b/>
      <sz val="14"/>
      <name val="Times New Roman CE"/>
      <family val="1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3" xfId="0" applyNumberForma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0" fontId="0" fillId="0" borderId="6" xfId="0" applyFill="1" applyBorder="1" applyAlignment="1">
      <alignment/>
    </xf>
    <xf numFmtId="0" fontId="0" fillId="0" borderId="8" xfId="0" applyFill="1" applyBorder="1" applyAlignment="1">
      <alignment/>
    </xf>
    <xf numFmtId="164" fontId="0" fillId="0" borderId="7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" xfId="0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8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right" wrapText="1"/>
    </xf>
    <xf numFmtId="0" fontId="1" fillId="0" borderId="23" xfId="0" applyFont="1" applyFill="1" applyBorder="1" applyAlignment="1">
      <alignment horizontal="right" wrapText="1"/>
    </xf>
    <xf numFmtId="3" fontId="0" fillId="0" borderId="13" xfId="0" applyNumberForma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164" fontId="0" fillId="0" borderId="13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center"/>
    </xf>
    <xf numFmtId="0" fontId="0" fillId="0" borderId="4" xfId="0" applyFill="1" applyBorder="1" applyAlignment="1">
      <alignment/>
    </xf>
    <xf numFmtId="3" fontId="1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0" fillId="0" borderId="25" xfId="0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164" fontId="1" fillId="0" borderId="25" xfId="0" applyNumberFormat="1" applyFont="1" applyFill="1" applyBorder="1" applyAlignment="1">
      <alignment/>
    </xf>
    <xf numFmtId="0" fontId="1" fillId="0" borderId="26" xfId="0" applyFont="1" applyFill="1" applyBorder="1" applyAlignment="1">
      <alignment horizontal="center" wrapText="1"/>
    </xf>
    <xf numFmtId="0" fontId="1" fillId="0" borderId="17" xfId="0" applyFont="1" applyBorder="1" applyAlignment="1">
      <alignment vertical="center"/>
    </xf>
    <xf numFmtId="0" fontId="1" fillId="0" borderId="19" xfId="0" applyFont="1" applyBorder="1" applyAlignment="1">
      <alignment/>
    </xf>
    <xf numFmtId="49" fontId="0" fillId="0" borderId="7" xfId="0" applyNumberFormat="1" applyFill="1" applyBorder="1" applyAlignment="1">
      <alignment horizontal="right"/>
    </xf>
    <xf numFmtId="3" fontId="0" fillId="0" borderId="11" xfId="0" applyNumberFormat="1" applyBorder="1" applyAlignment="1">
      <alignment/>
    </xf>
    <xf numFmtId="49" fontId="0" fillId="0" borderId="11" xfId="0" applyNumberForma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164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0" xfId="0" applyBorder="1" applyAlignment="1">
      <alignment horizontal="right"/>
    </xf>
    <xf numFmtId="165" fontId="1" fillId="0" borderId="1" xfId="0" applyNumberFormat="1" applyFont="1" applyFill="1" applyBorder="1" applyAlignment="1">
      <alignment horizontal="center" wrapText="1"/>
    </xf>
    <xf numFmtId="0" fontId="1" fillId="0" borderId="27" xfId="0" applyFont="1" applyBorder="1" applyAlignment="1">
      <alignment/>
    </xf>
    <xf numFmtId="0" fontId="0" fillId="0" borderId="7" xfId="0" applyBorder="1" applyAlignment="1">
      <alignment/>
    </xf>
    <xf numFmtId="165" fontId="1" fillId="0" borderId="7" xfId="0" applyNumberFormat="1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165" fontId="0" fillId="0" borderId="6" xfId="0" applyNumberFormat="1" applyBorder="1" applyAlignment="1">
      <alignment/>
    </xf>
    <xf numFmtId="0" fontId="0" fillId="0" borderId="11" xfId="0" applyBorder="1" applyAlignment="1">
      <alignment horizontal="center"/>
    </xf>
    <xf numFmtId="165" fontId="0" fillId="0" borderId="11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shrinkToFit="1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Fill="1" applyBorder="1" applyAlignment="1">
      <alignment/>
    </xf>
    <xf numFmtId="1" fontId="0" fillId="0" borderId="14" xfId="0" applyNumberForma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0" fillId="0" borderId="28" xfId="0" applyBorder="1" applyAlignment="1">
      <alignment/>
    </xf>
    <xf numFmtId="165" fontId="1" fillId="0" borderId="21" xfId="0" applyNumberFormat="1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3" fontId="0" fillId="0" borderId="10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0" fontId="0" fillId="0" borderId="0" xfId="0" applyAlignment="1" quotePrefix="1">
      <alignment horizontal="left"/>
    </xf>
    <xf numFmtId="165" fontId="1" fillId="0" borderId="19" xfId="0" applyNumberFormat="1" applyFont="1" applyFill="1" applyBorder="1" applyAlignment="1">
      <alignment horizontal="center" wrapText="1"/>
    </xf>
    <xf numFmtId="165" fontId="0" fillId="0" borderId="15" xfId="0" applyNumberFormat="1" applyFill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Fill="1" applyBorder="1" applyAlignment="1">
      <alignment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/>
    </xf>
    <xf numFmtId="165" fontId="1" fillId="0" borderId="7" xfId="0" applyNumberFormat="1" applyFont="1" applyFill="1" applyBorder="1" applyAlignment="1">
      <alignment horizontal="right" wrapText="1"/>
    </xf>
    <xf numFmtId="165" fontId="0" fillId="0" borderId="11" xfId="0" applyNumberForma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165" fontId="0" fillId="0" borderId="1" xfId="0" applyNumberFormat="1" applyFill="1" applyBorder="1" applyAlignment="1">
      <alignment horizontal="right"/>
    </xf>
    <xf numFmtId="3" fontId="0" fillId="0" borderId="12" xfId="0" applyNumberFormat="1" applyBorder="1" applyAlignment="1">
      <alignment/>
    </xf>
    <xf numFmtId="0" fontId="0" fillId="0" borderId="28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9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0" fillId="0" borderId="19" xfId="0" applyBorder="1" applyAlignment="1">
      <alignment/>
    </xf>
    <xf numFmtId="165" fontId="0" fillId="0" borderId="20" xfId="0" applyNumberFormat="1" applyBorder="1" applyAlignment="1">
      <alignment/>
    </xf>
    <xf numFmtId="165" fontId="0" fillId="0" borderId="9" xfId="0" applyNumberFormat="1" applyBorder="1" applyAlignment="1">
      <alignment/>
    </xf>
    <xf numFmtId="164" fontId="0" fillId="0" borderId="3" xfId="0" applyNumberFormat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5" xfId="0" applyFont="1" applyBorder="1" applyAlignment="1">
      <alignment/>
    </xf>
    <xf numFmtId="164" fontId="0" fillId="0" borderId="3" xfId="0" applyNumberFormat="1" applyFill="1" applyBorder="1" applyAlignment="1">
      <alignment/>
    </xf>
    <xf numFmtId="0" fontId="0" fillId="0" borderId="17" xfId="0" applyFill="1" applyBorder="1" applyAlignment="1">
      <alignment/>
    </xf>
    <xf numFmtId="3" fontId="0" fillId="0" borderId="3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3" fontId="1" fillId="0" borderId="33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34" xfId="0" applyFont="1" applyFill="1" applyBorder="1" applyAlignment="1">
      <alignment/>
    </xf>
    <xf numFmtId="0" fontId="0" fillId="0" borderId="35" xfId="0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3" fontId="1" fillId="0" borderId="37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30" xfId="0" applyFill="1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164" fontId="0" fillId="0" borderId="21" xfId="0" applyNumberFormat="1" applyFill="1" applyBorder="1" applyAlignment="1">
      <alignment/>
    </xf>
    <xf numFmtId="0" fontId="0" fillId="0" borderId="39" xfId="0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0" fillId="0" borderId="40" xfId="0" applyBorder="1" applyAlignment="1">
      <alignment/>
    </xf>
    <xf numFmtId="3" fontId="0" fillId="0" borderId="6" xfId="0" applyNumberFormat="1" applyFill="1" applyBorder="1" applyAlignment="1">
      <alignment/>
    </xf>
    <xf numFmtId="164" fontId="0" fillId="0" borderId="1" xfId="0" applyNumberFormat="1" applyBorder="1" applyAlignment="1">
      <alignment/>
    </xf>
    <xf numFmtId="3" fontId="1" fillId="0" borderId="34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165" fontId="0" fillId="0" borderId="11" xfId="0" applyNumberFormat="1" applyBorder="1" applyAlignment="1">
      <alignment/>
    </xf>
    <xf numFmtId="165" fontId="1" fillId="0" borderId="15" xfId="0" applyNumberFormat="1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3" fontId="0" fillId="0" borderId="9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5" xfId="0" applyFont="1" applyBorder="1" applyAlignment="1">
      <alignment horizontal="center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3" fontId="0" fillId="0" borderId="2" xfId="0" applyNumberForma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" fillId="0" borderId="45" xfId="0" applyFont="1" applyBorder="1" applyAlignment="1">
      <alignment/>
    </xf>
    <xf numFmtId="3" fontId="0" fillId="0" borderId="6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3" fontId="0" fillId="0" borderId="44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/>
    </xf>
    <xf numFmtId="164" fontId="0" fillId="0" borderId="47" xfId="0" applyNumberFormat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32" xfId="0" applyNumberFormat="1" applyBorder="1" applyAlignment="1">
      <alignment/>
    </xf>
    <xf numFmtId="0" fontId="1" fillId="0" borderId="0" xfId="0" applyFont="1" applyBorder="1" applyAlignment="1">
      <alignment/>
    </xf>
    <xf numFmtId="164" fontId="0" fillId="0" borderId="5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0" fillId="0" borderId="46" xfId="0" applyBorder="1" applyAlignment="1">
      <alignment/>
    </xf>
    <xf numFmtId="0" fontId="0" fillId="0" borderId="53" xfId="0" applyBorder="1" applyAlignment="1">
      <alignment/>
    </xf>
    <xf numFmtId="0" fontId="0" fillId="0" borderId="49" xfId="0" applyBorder="1" applyAlignment="1">
      <alignment/>
    </xf>
    <xf numFmtId="49" fontId="0" fillId="0" borderId="15" xfId="0" applyNumberFormat="1" applyBorder="1" applyAlignment="1">
      <alignment horizontal="right"/>
    </xf>
    <xf numFmtId="165" fontId="0" fillId="0" borderId="15" xfId="0" applyNumberFormat="1" applyBorder="1" applyAlignment="1">
      <alignment/>
    </xf>
    <xf numFmtId="9" fontId="0" fillId="0" borderId="5" xfId="0" applyNumberFormat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64" fontId="0" fillId="0" borderId="7" xfId="0" applyNumberFormat="1" applyBorder="1" applyAlignment="1">
      <alignment/>
    </xf>
    <xf numFmtId="164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49" fontId="0" fillId="0" borderId="1" xfId="0" applyNumberFormat="1" applyFill="1" applyBorder="1" applyAlignment="1">
      <alignment horizontal="right"/>
    </xf>
    <xf numFmtId="0" fontId="1" fillId="0" borderId="39" xfId="0" applyFont="1" applyFill="1" applyBorder="1" applyAlignment="1">
      <alignment horizontal="center" wrapText="1"/>
    </xf>
    <xf numFmtId="3" fontId="1" fillId="0" borderId="39" xfId="0" applyNumberFormat="1" applyFont="1" applyFill="1" applyBorder="1" applyAlignment="1">
      <alignment/>
    </xf>
    <xf numFmtId="164" fontId="0" fillId="0" borderId="30" xfId="0" applyNumberFormat="1" applyBorder="1" applyAlignment="1">
      <alignment/>
    </xf>
    <xf numFmtId="164" fontId="1" fillId="0" borderId="25" xfId="0" applyNumberFormat="1" applyFont="1" applyBorder="1" applyAlignment="1">
      <alignment/>
    </xf>
    <xf numFmtId="164" fontId="1" fillId="0" borderId="36" xfId="0" applyNumberFormat="1" applyFont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164" fontId="0" fillId="0" borderId="12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1" fillId="0" borderId="35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 wrapText="1"/>
    </xf>
    <xf numFmtId="164" fontId="1" fillId="0" borderId="3" xfId="0" applyNumberFormat="1" applyFont="1" applyFill="1" applyBorder="1" applyAlignment="1">
      <alignment wrapText="1"/>
    </xf>
    <xf numFmtId="164" fontId="1" fillId="0" borderId="36" xfId="0" applyNumberFormat="1" applyFont="1" applyFill="1" applyBorder="1" applyAlignment="1">
      <alignment/>
    </xf>
    <xf numFmtId="164" fontId="0" fillId="0" borderId="30" xfId="0" applyNumberFormat="1" applyFill="1" applyBorder="1" applyAlignment="1">
      <alignment/>
    </xf>
    <xf numFmtId="0" fontId="1" fillId="0" borderId="28" xfId="0" applyFont="1" applyFill="1" applyBorder="1" applyAlignment="1">
      <alignment wrapText="1"/>
    </xf>
    <xf numFmtId="165" fontId="0" fillId="0" borderId="28" xfId="0" applyNumberFormat="1" applyBorder="1" applyAlignment="1">
      <alignment/>
    </xf>
    <xf numFmtId="1" fontId="0" fillId="0" borderId="30" xfId="0" applyNumberFormat="1" applyBorder="1" applyAlignment="1">
      <alignment/>
    </xf>
    <xf numFmtId="3" fontId="1" fillId="0" borderId="39" xfId="0" applyNumberFormat="1" applyFont="1" applyBorder="1" applyAlignment="1">
      <alignment/>
    </xf>
    <xf numFmtId="165" fontId="0" fillId="0" borderId="7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65" fontId="0" fillId="0" borderId="19" xfId="0" applyNumberFormat="1" applyBorder="1" applyAlignment="1">
      <alignment/>
    </xf>
    <xf numFmtId="0" fontId="0" fillId="0" borderId="47" xfId="0" applyBorder="1" applyAlignment="1">
      <alignment/>
    </xf>
    <xf numFmtId="3" fontId="0" fillId="0" borderId="17" xfId="0" applyNumberFormat="1" applyBorder="1" applyAlignment="1">
      <alignment/>
    </xf>
    <xf numFmtId="164" fontId="0" fillId="0" borderId="55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1" fillId="0" borderId="37" xfId="0" applyNumberFormat="1" applyFont="1" applyFill="1" applyBorder="1" applyAlignment="1">
      <alignment/>
    </xf>
    <xf numFmtId="164" fontId="0" fillId="0" borderId="28" xfId="0" applyNumberFormat="1" applyFill="1" applyBorder="1" applyAlignment="1">
      <alignment/>
    </xf>
    <xf numFmtId="164" fontId="0" fillId="0" borderId="32" xfId="0" applyNumberFormat="1" applyFill="1" applyBorder="1" applyAlignment="1">
      <alignment/>
    </xf>
    <xf numFmtId="164" fontId="1" fillId="0" borderId="40" xfId="0" applyNumberFormat="1" applyFont="1" applyFill="1" applyBorder="1" applyAlignment="1">
      <alignment/>
    </xf>
    <xf numFmtId="164" fontId="1" fillId="0" borderId="34" xfId="0" applyNumberFormat="1" applyFont="1" applyFill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56" xfId="0" applyNumberFormat="1" applyFill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47" xfId="0" applyNumberFormat="1" applyFill="1" applyBorder="1" applyAlignment="1">
      <alignment/>
    </xf>
    <xf numFmtId="164" fontId="0" fillId="0" borderId="33" xfId="0" applyNumberFormat="1" applyFill="1" applyBorder="1" applyAlignment="1">
      <alignment/>
    </xf>
    <xf numFmtId="164" fontId="0" fillId="0" borderId="31" xfId="0" applyNumberFormat="1" applyFill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56" xfId="0" applyNumberFormat="1" applyBorder="1" applyAlignment="1">
      <alignment/>
    </xf>
    <xf numFmtId="164" fontId="0" fillId="0" borderId="33" xfId="0" applyNumberFormat="1" applyBorder="1" applyAlignment="1">
      <alignment/>
    </xf>
    <xf numFmtId="165" fontId="0" fillId="0" borderId="56" xfId="0" applyNumberFormat="1" applyBorder="1" applyAlignment="1">
      <alignment/>
    </xf>
    <xf numFmtId="165" fontId="0" fillId="0" borderId="47" xfId="0" applyNumberFormat="1" applyBorder="1" applyAlignment="1">
      <alignment/>
    </xf>
    <xf numFmtId="165" fontId="0" fillId="0" borderId="33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1" fillId="0" borderId="37" xfId="0" applyNumberFormat="1" applyFont="1" applyFill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164" fontId="1" fillId="0" borderId="39" xfId="0" applyNumberFormat="1" applyFont="1" applyFill="1" applyBorder="1" applyAlignment="1">
      <alignment/>
    </xf>
    <xf numFmtId="164" fontId="1" fillId="0" borderId="5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 wrapText="1"/>
    </xf>
    <xf numFmtId="164" fontId="0" fillId="0" borderId="36" xfId="0" applyNumberFormat="1" applyFont="1" applyFill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165" fontId="0" fillId="0" borderId="60" xfId="0" applyNumberFormat="1" applyBorder="1" applyAlignment="1">
      <alignment/>
    </xf>
    <xf numFmtId="3" fontId="0" fillId="0" borderId="61" xfId="0" applyNumberForma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4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5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" xfId="0" applyFont="1" applyBorder="1" applyAlignment="1">
      <alignment vertical="center" wrapText="1"/>
    </xf>
    <xf numFmtId="0" fontId="1" fillId="0" borderId="19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46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62" xfId="0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48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6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0" fillId="0" borderId="56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52" xfId="0" applyFont="1" applyFill="1" applyBorder="1" applyAlignment="1">
      <alignment horizontal="center" vertical="center"/>
    </xf>
    <xf numFmtId="0" fontId="1" fillId="0" borderId="45" xfId="0" applyFont="1" applyBorder="1" applyAlignment="1">
      <alignment vertical="center"/>
    </xf>
    <xf numFmtId="0" fontId="1" fillId="0" borderId="48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48" xfId="0" applyFont="1" applyFill="1" applyBorder="1" applyAlignment="1" quotePrefix="1">
      <alignment horizontal="center" wrapText="1"/>
    </xf>
    <xf numFmtId="0" fontId="1" fillId="0" borderId="4" xfId="0" applyFont="1" applyFill="1" applyBorder="1" applyAlignment="1" quotePrefix="1">
      <alignment horizontal="center" wrapText="1"/>
    </xf>
    <xf numFmtId="0" fontId="1" fillId="0" borderId="65" xfId="0" applyFont="1" applyBorder="1" applyAlignment="1" quotePrefix="1">
      <alignment horizontal="center" wrapText="1"/>
    </xf>
    <xf numFmtId="0" fontId="1" fillId="0" borderId="40" xfId="0" applyFont="1" applyBorder="1" applyAlignment="1" quotePrefix="1">
      <alignment horizontal="center" wrapText="1"/>
    </xf>
    <xf numFmtId="0" fontId="0" fillId="0" borderId="36" xfId="0" applyBorder="1" applyAlignment="1">
      <alignment horizontal="center" wrapText="1"/>
    </xf>
    <xf numFmtId="0" fontId="1" fillId="0" borderId="48" xfId="0" applyFont="1" applyFill="1" applyBorder="1" applyAlignment="1" quotePrefix="1">
      <alignment horizontal="center" vertical="center" wrapText="1"/>
    </xf>
    <xf numFmtId="0" fontId="1" fillId="0" borderId="46" xfId="0" applyFont="1" applyBorder="1" applyAlignment="1" quotePrefix="1">
      <alignment horizontal="center" wrapText="1"/>
    </xf>
    <xf numFmtId="0" fontId="0" fillId="0" borderId="15" xfId="0" applyBorder="1" applyAlignment="1">
      <alignment wrapText="1"/>
    </xf>
    <xf numFmtId="0" fontId="0" fillId="0" borderId="19" xfId="0" applyBorder="1" applyAlignment="1">
      <alignment horizontal="center"/>
    </xf>
    <xf numFmtId="0" fontId="1" fillId="0" borderId="17" xfId="0" applyFont="1" applyBorder="1" applyAlignment="1" quotePrefix="1">
      <alignment horizontal="center"/>
    </xf>
    <xf numFmtId="0" fontId="1" fillId="0" borderId="63" xfId="0" applyFont="1" applyBorder="1" applyAlignment="1" quotePrefix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64" xfId="0" applyFont="1" applyBorder="1" applyAlignment="1">
      <alignment/>
    </xf>
    <xf numFmtId="0" fontId="1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75" zoomScaleNormal="75" workbookViewId="0" topLeftCell="A1">
      <selection activeCell="C5" sqref="C5"/>
    </sheetView>
  </sheetViews>
  <sheetFormatPr defaultColWidth="9.00390625" defaultRowHeight="12.75"/>
  <cols>
    <col min="1" max="1" width="24.00390625" style="0" customWidth="1"/>
    <col min="2" max="2" width="26.875" style="0" customWidth="1"/>
    <col min="3" max="3" width="9.375" style="0" customWidth="1"/>
    <col min="4" max="4" width="8.125" style="0" customWidth="1"/>
    <col min="5" max="5" width="8.875" style="0" customWidth="1"/>
    <col min="6" max="6" width="7.75390625" style="0" customWidth="1"/>
    <col min="7" max="7" width="8.25390625" style="0" customWidth="1"/>
    <col min="8" max="8" width="7.25390625" style="0" customWidth="1"/>
    <col min="9" max="9" width="8.25390625" style="0" customWidth="1"/>
    <col min="10" max="12" width="8.125" style="0" hidden="1" customWidth="1"/>
    <col min="13" max="13" width="8.25390625" style="0" hidden="1" customWidth="1"/>
  </cols>
  <sheetData>
    <row r="1" ht="12.75">
      <c r="F1" s="318" t="s">
        <v>330</v>
      </c>
    </row>
    <row r="2" ht="12.75">
      <c r="F2" s="318"/>
    </row>
    <row r="3" spans="1:6" ht="12.75">
      <c r="A3" s="319" t="s">
        <v>329</v>
      </c>
      <c r="F3" s="318"/>
    </row>
    <row r="4" ht="12.75">
      <c r="F4" s="318"/>
    </row>
    <row r="5" ht="13.5" thickBot="1"/>
    <row r="6" spans="1:15" ht="12.75">
      <c r="A6" s="320" t="s">
        <v>53</v>
      </c>
      <c r="B6" s="322" t="s">
        <v>0</v>
      </c>
      <c r="C6" s="327" t="s">
        <v>1</v>
      </c>
      <c r="D6" s="329" t="s">
        <v>2</v>
      </c>
      <c r="E6" s="330"/>
      <c r="F6" s="330"/>
      <c r="G6" s="330"/>
      <c r="H6" s="330"/>
      <c r="I6" s="331"/>
      <c r="J6" s="324" t="s">
        <v>2</v>
      </c>
      <c r="K6" s="325"/>
      <c r="L6" s="325"/>
      <c r="M6" s="326"/>
      <c r="N6" s="167"/>
      <c r="O6" s="167"/>
    </row>
    <row r="7" spans="1:13" ht="26.25" thickBot="1">
      <c r="A7" s="321"/>
      <c r="B7" s="323"/>
      <c r="C7" s="328"/>
      <c r="D7" s="1" t="s">
        <v>3</v>
      </c>
      <c r="E7" s="2" t="s">
        <v>4</v>
      </c>
      <c r="F7" s="1" t="s">
        <v>5</v>
      </c>
      <c r="G7" s="1" t="s">
        <v>6</v>
      </c>
      <c r="H7" s="1" t="s">
        <v>7</v>
      </c>
      <c r="I7" s="3" t="s">
        <v>8</v>
      </c>
      <c r="J7" s="4" t="s">
        <v>9</v>
      </c>
      <c r="K7" s="1" t="s">
        <v>325</v>
      </c>
      <c r="L7" s="258" t="s">
        <v>326</v>
      </c>
      <c r="M7" s="5" t="s">
        <v>8</v>
      </c>
    </row>
    <row r="8" spans="1:13" ht="12.75">
      <c r="A8" s="6" t="s">
        <v>10</v>
      </c>
      <c r="B8" s="7"/>
      <c r="C8" s="7"/>
      <c r="D8" s="8"/>
      <c r="E8" s="9"/>
      <c r="F8" s="10"/>
      <c r="G8" s="10"/>
      <c r="H8" s="10"/>
      <c r="I8" s="11"/>
      <c r="J8" s="12"/>
      <c r="K8" s="140"/>
      <c r="L8" s="131"/>
      <c r="M8" s="13"/>
    </row>
    <row r="9" spans="1:13" ht="12.75">
      <c r="A9" s="14" t="s">
        <v>11</v>
      </c>
      <c r="B9" s="15" t="s">
        <v>12</v>
      </c>
      <c r="C9" s="15">
        <v>60449004</v>
      </c>
      <c r="D9" s="16">
        <v>24</v>
      </c>
      <c r="E9" s="17">
        <v>5681</v>
      </c>
      <c r="F9" s="18">
        <v>195</v>
      </c>
      <c r="G9" s="18">
        <v>2191</v>
      </c>
      <c r="H9" s="18">
        <v>396</v>
      </c>
      <c r="I9" s="19">
        <f aca="true" t="shared" si="0" ref="I9:I40">+E9+F9+G9+H9</f>
        <v>8463</v>
      </c>
      <c r="J9" s="20">
        <v>1044</v>
      </c>
      <c r="K9" s="18">
        <v>0</v>
      </c>
      <c r="L9" s="18">
        <f aca="true" t="shared" si="1" ref="L9:L14">+J9+K9</f>
        <v>1044</v>
      </c>
      <c r="M9" s="21">
        <f aca="true" t="shared" si="2" ref="M9:M14">+I9+L9</f>
        <v>9507</v>
      </c>
    </row>
    <row r="10" spans="1:13" ht="12.75">
      <c r="A10" s="14" t="s">
        <v>13</v>
      </c>
      <c r="B10" s="15" t="s">
        <v>14</v>
      </c>
      <c r="C10" s="15">
        <v>63109662</v>
      </c>
      <c r="D10" s="16">
        <v>37.3</v>
      </c>
      <c r="E10" s="17">
        <v>8154</v>
      </c>
      <c r="F10" s="18">
        <v>87</v>
      </c>
      <c r="G10" s="18">
        <v>3078</v>
      </c>
      <c r="H10" s="18">
        <v>342</v>
      </c>
      <c r="I10" s="19">
        <f t="shared" si="0"/>
        <v>11661</v>
      </c>
      <c r="J10" s="20">
        <v>2213</v>
      </c>
      <c r="K10" s="18">
        <v>0</v>
      </c>
      <c r="L10" s="18">
        <f t="shared" si="1"/>
        <v>2213</v>
      </c>
      <c r="M10" s="21">
        <f t="shared" si="2"/>
        <v>13874</v>
      </c>
    </row>
    <row r="11" spans="1:13" ht="12.75">
      <c r="A11" s="14" t="s">
        <v>13</v>
      </c>
      <c r="B11" s="15" t="s">
        <v>15</v>
      </c>
      <c r="C11" s="15">
        <v>60446218</v>
      </c>
      <c r="D11" s="16">
        <v>37.6</v>
      </c>
      <c r="E11" s="17">
        <v>7984</v>
      </c>
      <c r="F11" s="18">
        <v>60</v>
      </c>
      <c r="G11" s="18">
        <v>3009</v>
      </c>
      <c r="H11" s="18">
        <v>389</v>
      </c>
      <c r="I11" s="19">
        <f t="shared" si="0"/>
        <v>11442</v>
      </c>
      <c r="J11" s="20">
        <v>2082</v>
      </c>
      <c r="K11" s="18">
        <v>0</v>
      </c>
      <c r="L11" s="18">
        <f t="shared" si="1"/>
        <v>2082</v>
      </c>
      <c r="M11" s="21">
        <f t="shared" si="2"/>
        <v>13524</v>
      </c>
    </row>
    <row r="12" spans="1:13" ht="12.75">
      <c r="A12" s="14" t="s">
        <v>13</v>
      </c>
      <c r="B12" s="15" t="s">
        <v>16</v>
      </c>
      <c r="C12" s="15">
        <v>61388106</v>
      </c>
      <c r="D12" s="16">
        <v>39</v>
      </c>
      <c r="E12" s="17">
        <v>8233</v>
      </c>
      <c r="F12" s="18">
        <v>12</v>
      </c>
      <c r="G12" s="18">
        <v>3084</v>
      </c>
      <c r="H12" s="18">
        <v>234</v>
      </c>
      <c r="I12" s="19">
        <f t="shared" si="0"/>
        <v>11563</v>
      </c>
      <c r="J12" s="20">
        <v>1338</v>
      </c>
      <c r="K12" s="18">
        <v>689</v>
      </c>
      <c r="L12" s="18">
        <f t="shared" si="1"/>
        <v>2027</v>
      </c>
      <c r="M12" s="21">
        <f t="shared" si="2"/>
        <v>13590</v>
      </c>
    </row>
    <row r="13" spans="1:13" ht="12.75">
      <c r="A13" s="14" t="s">
        <v>17</v>
      </c>
      <c r="B13" s="15" t="s">
        <v>18</v>
      </c>
      <c r="C13" s="15">
        <v>60461675</v>
      </c>
      <c r="D13" s="16">
        <v>45</v>
      </c>
      <c r="E13" s="17">
        <v>10395</v>
      </c>
      <c r="F13" s="18">
        <v>31</v>
      </c>
      <c r="G13" s="18">
        <v>3900</v>
      </c>
      <c r="H13" s="18">
        <v>437</v>
      </c>
      <c r="I13" s="19">
        <f t="shared" si="0"/>
        <v>14763</v>
      </c>
      <c r="J13" s="20">
        <v>2976</v>
      </c>
      <c r="K13" s="18">
        <v>53</v>
      </c>
      <c r="L13" s="18">
        <f t="shared" si="1"/>
        <v>3029</v>
      </c>
      <c r="M13" s="21">
        <f t="shared" si="2"/>
        <v>17792</v>
      </c>
    </row>
    <row r="14" spans="1:13" ht="12.75">
      <c r="A14" s="14" t="s">
        <v>13</v>
      </c>
      <c r="B14" s="15" t="s">
        <v>19</v>
      </c>
      <c r="C14" s="15">
        <v>61385131</v>
      </c>
      <c r="D14" s="16">
        <v>45.8</v>
      </c>
      <c r="E14" s="17">
        <v>9482</v>
      </c>
      <c r="F14" s="18">
        <v>230</v>
      </c>
      <c r="G14" s="18">
        <v>3630</v>
      </c>
      <c r="H14" s="18">
        <v>360</v>
      </c>
      <c r="I14" s="19">
        <f t="shared" si="0"/>
        <v>13702</v>
      </c>
      <c r="J14" s="20">
        <v>1923</v>
      </c>
      <c r="K14" s="18">
        <v>0</v>
      </c>
      <c r="L14" s="18">
        <f t="shared" si="1"/>
        <v>1923</v>
      </c>
      <c r="M14" s="21">
        <f t="shared" si="2"/>
        <v>15625</v>
      </c>
    </row>
    <row r="15" spans="1:13" ht="12.75">
      <c r="A15" s="14" t="s">
        <v>13</v>
      </c>
      <c r="B15" s="15" t="s">
        <v>20</v>
      </c>
      <c r="C15" s="15">
        <v>335533</v>
      </c>
      <c r="D15" s="16">
        <v>51.3</v>
      </c>
      <c r="E15" s="17">
        <v>10554</v>
      </c>
      <c r="F15" s="18">
        <v>150</v>
      </c>
      <c r="G15" s="18">
        <v>3999</v>
      </c>
      <c r="H15" s="18">
        <v>574</v>
      </c>
      <c r="I15" s="19">
        <f t="shared" si="0"/>
        <v>15277</v>
      </c>
      <c r="J15" s="20">
        <v>2938</v>
      </c>
      <c r="K15" s="18">
        <v>245</v>
      </c>
      <c r="L15" s="18">
        <f>+J15+K15</f>
        <v>3183</v>
      </c>
      <c r="M15" s="21">
        <f>+I15+L15</f>
        <v>18460</v>
      </c>
    </row>
    <row r="16" spans="1:13" ht="12.75">
      <c r="A16" s="14" t="s">
        <v>13</v>
      </c>
      <c r="B16" s="15" t="s">
        <v>21</v>
      </c>
      <c r="C16" s="15">
        <v>335479</v>
      </c>
      <c r="D16" s="16">
        <v>74</v>
      </c>
      <c r="E16" s="17">
        <v>15015</v>
      </c>
      <c r="F16" s="18">
        <v>90</v>
      </c>
      <c r="G16" s="18">
        <v>5648</v>
      </c>
      <c r="H16" s="18">
        <v>1107</v>
      </c>
      <c r="I16" s="19">
        <f t="shared" si="0"/>
        <v>21860</v>
      </c>
      <c r="J16" s="20">
        <v>4250</v>
      </c>
      <c r="K16" s="18">
        <v>868</v>
      </c>
      <c r="L16" s="18">
        <f aca="true" t="shared" si="3" ref="L16:L40">+J16+K16</f>
        <v>5118</v>
      </c>
      <c r="M16" s="21">
        <f aca="true" t="shared" si="4" ref="M16:M40">+I16+L16</f>
        <v>26978</v>
      </c>
    </row>
    <row r="17" spans="1:13" ht="12.75">
      <c r="A17" s="14" t="s">
        <v>22</v>
      </c>
      <c r="B17" s="15" t="s">
        <v>23</v>
      </c>
      <c r="C17" s="15">
        <v>49366629</v>
      </c>
      <c r="D17" s="16">
        <v>59.4</v>
      </c>
      <c r="E17" s="17">
        <v>12427</v>
      </c>
      <c r="F17" s="18">
        <v>318</v>
      </c>
      <c r="G17" s="18">
        <v>4756</v>
      </c>
      <c r="H17" s="18">
        <v>465</v>
      </c>
      <c r="I17" s="19">
        <f t="shared" si="0"/>
        <v>17966</v>
      </c>
      <c r="J17" s="20">
        <v>3537</v>
      </c>
      <c r="K17" s="18">
        <v>0</v>
      </c>
      <c r="L17" s="18">
        <f t="shared" si="3"/>
        <v>3537</v>
      </c>
      <c r="M17" s="21">
        <f t="shared" si="4"/>
        <v>21503</v>
      </c>
    </row>
    <row r="18" spans="1:13" ht="12.75">
      <c r="A18" s="14" t="s">
        <v>13</v>
      </c>
      <c r="B18" s="15" t="s">
        <v>24</v>
      </c>
      <c r="C18" s="15">
        <v>60444916</v>
      </c>
      <c r="D18" s="16">
        <v>31.3</v>
      </c>
      <c r="E18" s="17">
        <v>7200</v>
      </c>
      <c r="F18" s="18">
        <v>18</v>
      </c>
      <c r="G18" s="18">
        <v>2702</v>
      </c>
      <c r="H18" s="18">
        <v>413</v>
      </c>
      <c r="I18" s="19">
        <f t="shared" si="0"/>
        <v>10333</v>
      </c>
      <c r="J18" s="20">
        <v>1666</v>
      </c>
      <c r="K18" s="18">
        <v>16</v>
      </c>
      <c r="L18" s="18">
        <f t="shared" si="3"/>
        <v>1682</v>
      </c>
      <c r="M18" s="21">
        <f t="shared" si="4"/>
        <v>12015</v>
      </c>
    </row>
    <row r="19" spans="1:13" ht="12.75">
      <c r="A19" s="14" t="s">
        <v>13</v>
      </c>
      <c r="B19" s="15" t="s">
        <v>25</v>
      </c>
      <c r="C19" s="15">
        <v>60459085</v>
      </c>
      <c r="D19" s="16">
        <v>41.5</v>
      </c>
      <c r="E19" s="17">
        <v>8483</v>
      </c>
      <c r="F19" s="18">
        <v>91</v>
      </c>
      <c r="G19" s="18">
        <v>3204</v>
      </c>
      <c r="H19" s="18">
        <v>816</v>
      </c>
      <c r="I19" s="19">
        <f t="shared" si="0"/>
        <v>12594</v>
      </c>
      <c r="J19" s="20">
        <v>2033</v>
      </c>
      <c r="K19" s="18">
        <v>500</v>
      </c>
      <c r="L19" s="18">
        <f t="shared" si="3"/>
        <v>2533</v>
      </c>
      <c r="M19" s="21">
        <f t="shared" si="4"/>
        <v>15127</v>
      </c>
    </row>
    <row r="20" spans="1:13" ht="12.75">
      <c r="A20" s="14" t="s">
        <v>13</v>
      </c>
      <c r="B20" s="15" t="s">
        <v>26</v>
      </c>
      <c r="C20" s="15">
        <v>335487</v>
      </c>
      <c r="D20" s="16">
        <v>68.4</v>
      </c>
      <c r="E20" s="17">
        <v>13699</v>
      </c>
      <c r="F20" s="18">
        <v>200</v>
      </c>
      <c r="G20" s="18">
        <v>5192</v>
      </c>
      <c r="H20" s="18">
        <v>615</v>
      </c>
      <c r="I20" s="19">
        <f t="shared" si="0"/>
        <v>19706</v>
      </c>
      <c r="J20" s="20">
        <v>2602</v>
      </c>
      <c r="K20" s="18">
        <v>0</v>
      </c>
      <c r="L20" s="18">
        <f t="shared" si="3"/>
        <v>2602</v>
      </c>
      <c r="M20" s="21">
        <f t="shared" si="4"/>
        <v>22308</v>
      </c>
    </row>
    <row r="21" spans="1:13" ht="12.75">
      <c r="A21" s="14" t="s">
        <v>27</v>
      </c>
      <c r="B21" s="15" t="s">
        <v>28</v>
      </c>
      <c r="C21" s="15">
        <v>60446234</v>
      </c>
      <c r="D21" s="16">
        <v>73</v>
      </c>
      <c r="E21" s="17">
        <v>14688</v>
      </c>
      <c r="F21" s="18">
        <v>900</v>
      </c>
      <c r="G21" s="18">
        <v>5814</v>
      </c>
      <c r="H21" s="18">
        <v>988</v>
      </c>
      <c r="I21" s="19">
        <f t="shared" si="0"/>
        <v>22390</v>
      </c>
      <c r="J21" s="20">
        <v>4021</v>
      </c>
      <c r="K21" s="18">
        <v>2114</v>
      </c>
      <c r="L21" s="18">
        <f t="shared" si="3"/>
        <v>6135</v>
      </c>
      <c r="M21" s="21">
        <f t="shared" si="4"/>
        <v>28525</v>
      </c>
    </row>
    <row r="22" spans="1:13" ht="12.75">
      <c r="A22" s="14" t="s">
        <v>13</v>
      </c>
      <c r="B22" s="15" t="s">
        <v>29</v>
      </c>
      <c r="C22" s="15">
        <v>61384992</v>
      </c>
      <c r="D22" s="16">
        <v>25</v>
      </c>
      <c r="E22" s="17">
        <v>5371</v>
      </c>
      <c r="F22" s="18">
        <v>43</v>
      </c>
      <c r="G22" s="18">
        <v>2026</v>
      </c>
      <c r="H22" s="18">
        <v>530</v>
      </c>
      <c r="I22" s="19">
        <f t="shared" si="0"/>
        <v>7970</v>
      </c>
      <c r="J22" s="20">
        <v>1253</v>
      </c>
      <c r="K22" s="18">
        <v>7</v>
      </c>
      <c r="L22" s="18">
        <f t="shared" si="3"/>
        <v>1260</v>
      </c>
      <c r="M22" s="21">
        <f t="shared" si="4"/>
        <v>9230</v>
      </c>
    </row>
    <row r="23" spans="1:13" ht="12.75">
      <c r="A23" s="14" t="s">
        <v>30</v>
      </c>
      <c r="B23" s="15" t="s">
        <v>31</v>
      </c>
      <c r="C23" s="15">
        <v>61385701</v>
      </c>
      <c r="D23" s="16">
        <v>53.5</v>
      </c>
      <c r="E23" s="17">
        <v>11071</v>
      </c>
      <c r="F23" s="18">
        <v>97</v>
      </c>
      <c r="G23" s="18">
        <v>4173</v>
      </c>
      <c r="H23" s="18">
        <v>243</v>
      </c>
      <c r="I23" s="19">
        <f t="shared" si="0"/>
        <v>15584</v>
      </c>
      <c r="J23" s="20">
        <v>2979</v>
      </c>
      <c r="K23" s="18">
        <v>50</v>
      </c>
      <c r="L23" s="18">
        <f t="shared" si="3"/>
        <v>3029</v>
      </c>
      <c r="M23" s="21">
        <f t="shared" si="4"/>
        <v>18613</v>
      </c>
    </row>
    <row r="24" spans="1:13" ht="12.75">
      <c r="A24" s="14" t="s">
        <v>13</v>
      </c>
      <c r="B24" s="15" t="s">
        <v>32</v>
      </c>
      <c r="C24" s="15">
        <v>61385298</v>
      </c>
      <c r="D24" s="16">
        <v>50.3</v>
      </c>
      <c r="E24" s="17">
        <v>10000</v>
      </c>
      <c r="F24" s="18">
        <v>220</v>
      </c>
      <c r="G24" s="18">
        <v>3820</v>
      </c>
      <c r="H24" s="18">
        <v>616</v>
      </c>
      <c r="I24" s="19">
        <f t="shared" si="0"/>
        <v>14656</v>
      </c>
      <c r="J24" s="20">
        <v>2906</v>
      </c>
      <c r="K24" s="18">
        <v>478</v>
      </c>
      <c r="L24" s="18">
        <f t="shared" si="3"/>
        <v>3384</v>
      </c>
      <c r="M24" s="21">
        <f t="shared" si="4"/>
        <v>18040</v>
      </c>
    </row>
    <row r="25" spans="1:13" ht="12.75">
      <c r="A25" s="14" t="s">
        <v>13</v>
      </c>
      <c r="B25" s="15" t="s">
        <v>33</v>
      </c>
      <c r="C25" s="15">
        <v>61385271</v>
      </c>
      <c r="D25" s="16">
        <v>43</v>
      </c>
      <c r="E25" s="17">
        <v>8906</v>
      </c>
      <c r="F25" s="18">
        <v>30</v>
      </c>
      <c r="G25" s="18">
        <v>3343</v>
      </c>
      <c r="H25" s="18">
        <v>225</v>
      </c>
      <c r="I25" s="19">
        <f t="shared" si="0"/>
        <v>12504</v>
      </c>
      <c r="J25" s="20">
        <v>2038</v>
      </c>
      <c r="K25" s="18">
        <v>221</v>
      </c>
      <c r="L25" s="18">
        <f t="shared" si="3"/>
        <v>2259</v>
      </c>
      <c r="M25" s="21">
        <f t="shared" si="4"/>
        <v>14763</v>
      </c>
    </row>
    <row r="26" spans="1:13" ht="12.75">
      <c r="A26" s="14" t="s">
        <v>34</v>
      </c>
      <c r="B26" s="15" t="s">
        <v>35</v>
      </c>
      <c r="C26" s="15">
        <v>61388246</v>
      </c>
      <c r="D26" s="16">
        <v>57.9</v>
      </c>
      <c r="E26" s="17">
        <v>11805</v>
      </c>
      <c r="F26" s="18">
        <v>121</v>
      </c>
      <c r="G26" s="18">
        <v>4458</v>
      </c>
      <c r="H26" s="18">
        <v>667</v>
      </c>
      <c r="I26" s="19">
        <f t="shared" si="0"/>
        <v>17051</v>
      </c>
      <c r="J26" s="20">
        <v>4381</v>
      </c>
      <c r="K26" s="18">
        <v>624</v>
      </c>
      <c r="L26" s="18">
        <f t="shared" si="3"/>
        <v>5005</v>
      </c>
      <c r="M26" s="21">
        <f t="shared" si="4"/>
        <v>22056</v>
      </c>
    </row>
    <row r="27" spans="1:13" ht="12.75">
      <c r="A27" s="14" t="s">
        <v>13</v>
      </c>
      <c r="B27" s="15" t="s">
        <v>36</v>
      </c>
      <c r="C27" s="15">
        <v>61386022</v>
      </c>
      <c r="D27" s="16">
        <v>64.3</v>
      </c>
      <c r="E27" s="17">
        <v>13225</v>
      </c>
      <c r="F27" s="18">
        <v>200</v>
      </c>
      <c r="G27" s="18">
        <v>5020</v>
      </c>
      <c r="H27" s="18">
        <v>586</v>
      </c>
      <c r="I27" s="19">
        <f t="shared" si="0"/>
        <v>19031</v>
      </c>
      <c r="J27" s="20">
        <v>3116</v>
      </c>
      <c r="K27" s="18">
        <v>704</v>
      </c>
      <c r="L27" s="18">
        <f t="shared" si="3"/>
        <v>3820</v>
      </c>
      <c r="M27" s="21">
        <f t="shared" si="4"/>
        <v>22851</v>
      </c>
    </row>
    <row r="28" spans="1:13" ht="12.75">
      <c r="A28" s="14" t="s">
        <v>13</v>
      </c>
      <c r="B28" s="15" t="s">
        <v>37</v>
      </c>
      <c r="C28" s="15">
        <v>49625446</v>
      </c>
      <c r="D28" s="16">
        <v>66.3</v>
      </c>
      <c r="E28" s="17">
        <v>13479</v>
      </c>
      <c r="F28" s="18">
        <v>171</v>
      </c>
      <c r="G28" s="18">
        <v>5106</v>
      </c>
      <c r="H28" s="18">
        <v>827</v>
      </c>
      <c r="I28" s="19">
        <f t="shared" si="0"/>
        <v>19583</v>
      </c>
      <c r="J28" s="20">
        <v>3206</v>
      </c>
      <c r="K28" s="18">
        <v>659</v>
      </c>
      <c r="L28" s="18">
        <f t="shared" si="3"/>
        <v>3865</v>
      </c>
      <c r="M28" s="21">
        <f t="shared" si="4"/>
        <v>23448</v>
      </c>
    </row>
    <row r="29" spans="1:13" ht="12.75">
      <c r="A29" s="14" t="s">
        <v>38</v>
      </c>
      <c r="B29" s="15" t="s">
        <v>39</v>
      </c>
      <c r="C29" s="15">
        <v>61385476</v>
      </c>
      <c r="D29" s="16">
        <v>80.1</v>
      </c>
      <c r="E29" s="17">
        <v>17346</v>
      </c>
      <c r="F29" s="18">
        <v>260</v>
      </c>
      <c r="G29" s="18">
        <v>6575</v>
      </c>
      <c r="H29" s="18">
        <v>1092</v>
      </c>
      <c r="I29" s="19">
        <f t="shared" si="0"/>
        <v>25273</v>
      </c>
      <c r="J29" s="20">
        <v>3590</v>
      </c>
      <c r="K29" s="18">
        <v>1261</v>
      </c>
      <c r="L29" s="18">
        <f t="shared" si="3"/>
        <v>4851</v>
      </c>
      <c r="M29" s="21">
        <f t="shared" si="4"/>
        <v>30124</v>
      </c>
    </row>
    <row r="30" spans="1:13" ht="12.75">
      <c r="A30" s="14" t="s">
        <v>13</v>
      </c>
      <c r="B30" s="15" t="s">
        <v>40</v>
      </c>
      <c r="C30" s="15">
        <v>61387509</v>
      </c>
      <c r="D30" s="16">
        <v>49</v>
      </c>
      <c r="E30" s="17">
        <v>11025</v>
      </c>
      <c r="F30" s="18">
        <v>200</v>
      </c>
      <c r="G30" s="18">
        <v>4197</v>
      </c>
      <c r="H30" s="18">
        <v>589</v>
      </c>
      <c r="I30" s="19">
        <f t="shared" si="0"/>
        <v>16011</v>
      </c>
      <c r="J30" s="20">
        <v>2612</v>
      </c>
      <c r="K30" s="18">
        <v>177</v>
      </c>
      <c r="L30" s="18">
        <f t="shared" si="3"/>
        <v>2789</v>
      </c>
      <c r="M30" s="21">
        <f t="shared" si="4"/>
        <v>18800</v>
      </c>
    </row>
    <row r="31" spans="1:13" ht="12.75">
      <c r="A31" s="14" t="s">
        <v>13</v>
      </c>
      <c r="B31" s="15" t="s">
        <v>41</v>
      </c>
      <c r="C31" s="15">
        <v>60460784</v>
      </c>
      <c r="D31" s="16">
        <v>53</v>
      </c>
      <c r="E31" s="17">
        <v>12423</v>
      </c>
      <c r="F31" s="18">
        <v>75</v>
      </c>
      <c r="G31" s="18">
        <v>4667</v>
      </c>
      <c r="H31" s="18">
        <v>413</v>
      </c>
      <c r="I31" s="19">
        <f t="shared" si="0"/>
        <v>17578</v>
      </c>
      <c r="J31" s="20">
        <v>3101</v>
      </c>
      <c r="K31" s="18">
        <v>201</v>
      </c>
      <c r="L31" s="18">
        <f t="shared" si="3"/>
        <v>3302</v>
      </c>
      <c r="M31" s="21">
        <f t="shared" si="4"/>
        <v>20880</v>
      </c>
    </row>
    <row r="32" spans="1:13" ht="12.75">
      <c r="A32" s="14" t="s">
        <v>13</v>
      </c>
      <c r="B32" s="15" t="s">
        <v>42</v>
      </c>
      <c r="C32" s="15">
        <v>61389064</v>
      </c>
      <c r="D32" s="16">
        <v>38.5</v>
      </c>
      <c r="E32" s="17">
        <v>8127</v>
      </c>
      <c r="F32" s="18">
        <v>28</v>
      </c>
      <c r="G32" s="18">
        <v>3048</v>
      </c>
      <c r="H32" s="18">
        <v>479</v>
      </c>
      <c r="I32" s="19">
        <f t="shared" si="0"/>
        <v>11682</v>
      </c>
      <c r="J32" s="20">
        <v>1792</v>
      </c>
      <c r="K32" s="18">
        <v>271</v>
      </c>
      <c r="L32" s="18">
        <f t="shared" si="3"/>
        <v>2063</v>
      </c>
      <c r="M32" s="21">
        <f t="shared" si="4"/>
        <v>13745</v>
      </c>
    </row>
    <row r="33" spans="1:13" ht="12.75">
      <c r="A33" s="14" t="s">
        <v>13</v>
      </c>
      <c r="B33" s="15" t="s">
        <v>43</v>
      </c>
      <c r="C33" s="15">
        <v>61387061</v>
      </c>
      <c r="D33" s="16">
        <v>62.2</v>
      </c>
      <c r="E33" s="17">
        <v>13336</v>
      </c>
      <c r="F33" s="18">
        <v>235</v>
      </c>
      <c r="G33" s="18">
        <v>5069</v>
      </c>
      <c r="H33" s="18">
        <v>516</v>
      </c>
      <c r="I33" s="19">
        <f t="shared" si="0"/>
        <v>19156</v>
      </c>
      <c r="J33" s="20">
        <v>2688</v>
      </c>
      <c r="K33" s="18">
        <v>0</v>
      </c>
      <c r="L33" s="18">
        <f t="shared" si="3"/>
        <v>2688</v>
      </c>
      <c r="M33" s="21">
        <f t="shared" si="4"/>
        <v>21844</v>
      </c>
    </row>
    <row r="34" spans="1:13" ht="12.75">
      <c r="A34" s="14" t="s">
        <v>13</v>
      </c>
      <c r="B34" s="15" t="s">
        <v>44</v>
      </c>
      <c r="C34" s="15">
        <v>60445475</v>
      </c>
      <c r="D34" s="16">
        <v>51</v>
      </c>
      <c r="E34" s="17">
        <v>10408</v>
      </c>
      <c r="F34" s="18">
        <v>150</v>
      </c>
      <c r="G34" s="18">
        <v>3945</v>
      </c>
      <c r="H34" s="18">
        <v>713</v>
      </c>
      <c r="I34" s="19">
        <f t="shared" si="0"/>
        <v>15216</v>
      </c>
      <c r="J34" s="20">
        <v>2477</v>
      </c>
      <c r="K34" s="18">
        <v>0</v>
      </c>
      <c r="L34" s="18">
        <f t="shared" si="3"/>
        <v>2477</v>
      </c>
      <c r="M34" s="21">
        <f t="shared" si="4"/>
        <v>17693</v>
      </c>
    </row>
    <row r="35" spans="1:13" ht="12.75">
      <c r="A35" s="14" t="s">
        <v>13</v>
      </c>
      <c r="B35" s="15" t="s">
        <v>45</v>
      </c>
      <c r="C35" s="15">
        <v>49371185</v>
      </c>
      <c r="D35" s="16">
        <v>41.5</v>
      </c>
      <c r="E35" s="17">
        <v>8362</v>
      </c>
      <c r="F35" s="18">
        <v>196</v>
      </c>
      <c r="G35" s="18">
        <v>3197</v>
      </c>
      <c r="H35" s="18">
        <v>510</v>
      </c>
      <c r="I35" s="19">
        <f t="shared" si="0"/>
        <v>12265</v>
      </c>
      <c r="J35" s="20">
        <v>2448</v>
      </c>
      <c r="K35" s="18">
        <v>0</v>
      </c>
      <c r="L35" s="18">
        <f t="shared" si="3"/>
        <v>2448</v>
      </c>
      <c r="M35" s="21">
        <f t="shared" si="4"/>
        <v>14713</v>
      </c>
    </row>
    <row r="36" spans="1:13" ht="12.75">
      <c r="A36" s="14" t="s">
        <v>13</v>
      </c>
      <c r="B36" s="15" t="s">
        <v>46</v>
      </c>
      <c r="C36" s="15">
        <v>63831562</v>
      </c>
      <c r="D36" s="16">
        <v>39.8</v>
      </c>
      <c r="E36" s="17">
        <v>8306</v>
      </c>
      <c r="F36" s="18">
        <v>112</v>
      </c>
      <c r="G36" s="18">
        <v>3143</v>
      </c>
      <c r="H36" s="18">
        <v>572</v>
      </c>
      <c r="I36" s="19">
        <f t="shared" si="0"/>
        <v>12133</v>
      </c>
      <c r="J36" s="20">
        <v>3133</v>
      </c>
      <c r="K36" s="18">
        <v>878</v>
      </c>
      <c r="L36" s="18">
        <f t="shared" si="3"/>
        <v>4011</v>
      </c>
      <c r="M36" s="21">
        <f t="shared" si="4"/>
        <v>16144</v>
      </c>
    </row>
    <row r="37" spans="1:13" ht="12.75">
      <c r="A37" s="14" t="s">
        <v>13</v>
      </c>
      <c r="B37" s="15" t="s">
        <v>47</v>
      </c>
      <c r="C37" s="15">
        <v>61387835</v>
      </c>
      <c r="D37" s="16">
        <v>28.4</v>
      </c>
      <c r="E37" s="17">
        <v>6162</v>
      </c>
      <c r="F37" s="18">
        <v>35</v>
      </c>
      <c r="G37" s="18">
        <v>2317</v>
      </c>
      <c r="H37" s="18">
        <v>250</v>
      </c>
      <c r="I37" s="19">
        <f t="shared" si="0"/>
        <v>8764</v>
      </c>
      <c r="J37" s="20">
        <v>1343</v>
      </c>
      <c r="K37" s="18">
        <v>12</v>
      </c>
      <c r="L37" s="18">
        <f t="shared" si="3"/>
        <v>1355</v>
      </c>
      <c r="M37" s="21">
        <f t="shared" si="4"/>
        <v>10119</v>
      </c>
    </row>
    <row r="38" spans="1:13" ht="12.75">
      <c r="A38" s="14" t="s">
        <v>48</v>
      </c>
      <c r="B38" s="15" t="s">
        <v>49</v>
      </c>
      <c r="C38" s="15">
        <v>61385379</v>
      </c>
      <c r="D38" s="16">
        <v>61</v>
      </c>
      <c r="E38" s="17">
        <v>13346</v>
      </c>
      <c r="F38" s="18">
        <v>360</v>
      </c>
      <c r="G38" s="18">
        <v>5123</v>
      </c>
      <c r="H38" s="18">
        <v>2013</v>
      </c>
      <c r="I38" s="19">
        <f t="shared" si="0"/>
        <v>20842</v>
      </c>
      <c r="J38" s="20">
        <v>2237</v>
      </c>
      <c r="K38" s="18">
        <v>256</v>
      </c>
      <c r="L38" s="18">
        <f t="shared" si="3"/>
        <v>2493</v>
      </c>
      <c r="M38" s="21">
        <f t="shared" si="4"/>
        <v>23335</v>
      </c>
    </row>
    <row r="39" spans="1:13" ht="12.75">
      <c r="A39" s="14" t="s">
        <v>13</v>
      </c>
      <c r="B39" s="15" t="s">
        <v>50</v>
      </c>
      <c r="C39" s="15">
        <v>63109026</v>
      </c>
      <c r="D39" s="16">
        <v>48.3</v>
      </c>
      <c r="E39" s="17">
        <v>10155</v>
      </c>
      <c r="F39" s="18">
        <v>105</v>
      </c>
      <c r="G39" s="18">
        <v>3836</v>
      </c>
      <c r="H39" s="18">
        <v>369</v>
      </c>
      <c r="I39" s="19">
        <f t="shared" si="0"/>
        <v>14465</v>
      </c>
      <c r="J39" s="20">
        <v>2543</v>
      </c>
      <c r="K39" s="18">
        <v>178</v>
      </c>
      <c r="L39" s="18">
        <f t="shared" si="3"/>
        <v>2721</v>
      </c>
      <c r="M39" s="21">
        <f t="shared" si="4"/>
        <v>17186</v>
      </c>
    </row>
    <row r="40" spans="1:13" ht="13.5" thickBot="1">
      <c r="A40" s="22" t="s">
        <v>13</v>
      </c>
      <c r="B40" s="23" t="s">
        <v>51</v>
      </c>
      <c r="C40" s="23">
        <v>61385361</v>
      </c>
      <c r="D40" s="24">
        <v>64.2</v>
      </c>
      <c r="E40" s="25">
        <v>13284</v>
      </c>
      <c r="F40" s="26">
        <v>292</v>
      </c>
      <c r="G40" s="26">
        <v>5074</v>
      </c>
      <c r="H40" s="26">
        <v>1252</v>
      </c>
      <c r="I40" s="27">
        <f t="shared" si="0"/>
        <v>19902</v>
      </c>
      <c r="J40" s="28">
        <v>4210</v>
      </c>
      <c r="K40" s="26">
        <v>927</v>
      </c>
      <c r="L40" s="26">
        <f t="shared" si="3"/>
        <v>5137</v>
      </c>
      <c r="M40" s="29">
        <f t="shared" si="4"/>
        <v>25039</v>
      </c>
    </row>
    <row r="41" spans="1:13" ht="13.5" thickBot="1">
      <c r="A41" s="30" t="s">
        <v>52</v>
      </c>
      <c r="B41" s="31"/>
      <c r="C41" s="31"/>
      <c r="D41" s="32">
        <f aca="true" t="shared" si="5" ref="D41:M41">SUM(D9:D40)</f>
        <v>1604.8999999999999</v>
      </c>
      <c r="E41" s="33">
        <f t="shared" si="5"/>
        <v>338132</v>
      </c>
      <c r="F41" s="34">
        <f t="shared" si="5"/>
        <v>5312</v>
      </c>
      <c r="G41" s="34">
        <f t="shared" si="5"/>
        <v>128344</v>
      </c>
      <c r="H41" s="34">
        <f t="shared" si="5"/>
        <v>19598</v>
      </c>
      <c r="I41" s="35">
        <f t="shared" si="5"/>
        <v>491386</v>
      </c>
      <c r="J41" s="36">
        <f t="shared" si="5"/>
        <v>84676</v>
      </c>
      <c r="K41" s="81">
        <f>SUM(K9:K40)</f>
        <v>11389</v>
      </c>
      <c r="L41" s="163">
        <f>SUM(L9:L40)</f>
        <v>96065</v>
      </c>
      <c r="M41" s="35">
        <f t="shared" si="5"/>
        <v>587451</v>
      </c>
    </row>
  </sheetData>
  <mergeCells count="5">
    <mergeCell ref="J6:M6"/>
    <mergeCell ref="A6:A7"/>
    <mergeCell ref="B6:B7"/>
    <mergeCell ref="C6:C7"/>
    <mergeCell ref="D6:I6"/>
  </mergeCells>
  <printOptions horizontalCentered="1"/>
  <pageMargins left="0.7874015748031497" right="0.1968503937007874" top="0.7086614173228347" bottom="0.1968503937007874" header="0.5118110236220472" footer="0.2362204724409449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9"/>
  <sheetViews>
    <sheetView zoomScale="75" zoomScaleNormal="75" workbookViewId="0" topLeftCell="A1">
      <selection activeCell="B1" sqref="B1"/>
    </sheetView>
  </sheetViews>
  <sheetFormatPr defaultColWidth="9.00390625" defaultRowHeight="12.75"/>
  <cols>
    <col min="1" max="1" width="34.875" style="0" customWidth="1"/>
    <col min="2" max="2" width="10.375" style="0" customWidth="1"/>
    <col min="3" max="3" width="9.00390625" style="0" customWidth="1"/>
    <col min="4" max="4" width="10.375" style="0" customWidth="1"/>
    <col min="5" max="5" width="8.75390625" style="0" customWidth="1"/>
    <col min="6" max="6" width="8.375" style="0" customWidth="1"/>
    <col min="7" max="7" width="9.75390625" style="0" customWidth="1"/>
    <col min="8" max="8" width="9.25390625" style="0" customWidth="1"/>
    <col min="9" max="11" width="10.625" style="0" hidden="1" customWidth="1"/>
    <col min="12" max="12" width="10.00390625" style="0" hidden="1" customWidth="1"/>
  </cols>
  <sheetData>
    <row r="1" ht="13.5" thickBot="1"/>
    <row r="2" spans="1:13" ht="12.75">
      <c r="A2" s="365" t="s">
        <v>300</v>
      </c>
      <c r="B2" s="357" t="s">
        <v>1</v>
      </c>
      <c r="C2" s="335" t="s">
        <v>254</v>
      </c>
      <c r="D2" s="340"/>
      <c r="E2" s="340"/>
      <c r="F2" s="340"/>
      <c r="G2" s="340"/>
      <c r="H2" s="368"/>
      <c r="I2" s="324" t="s">
        <v>255</v>
      </c>
      <c r="J2" s="340"/>
      <c r="K2" s="340"/>
      <c r="L2" s="368"/>
      <c r="M2" s="52"/>
    </row>
    <row r="3" spans="1:13" ht="26.25" thickBot="1">
      <c r="A3" s="380"/>
      <c r="B3" s="381"/>
      <c r="C3" s="180" t="s">
        <v>3</v>
      </c>
      <c r="D3" s="180" t="s">
        <v>4</v>
      </c>
      <c r="E3" s="180" t="s">
        <v>5</v>
      </c>
      <c r="F3" s="180" t="s">
        <v>6</v>
      </c>
      <c r="G3" s="180" t="s">
        <v>7</v>
      </c>
      <c r="H3" s="181" t="s">
        <v>8</v>
      </c>
      <c r="I3" s="185" t="s">
        <v>9</v>
      </c>
      <c r="J3" s="1" t="s">
        <v>325</v>
      </c>
      <c r="K3" s="1" t="s">
        <v>326</v>
      </c>
      <c r="L3" s="181" t="s">
        <v>8</v>
      </c>
      <c r="M3" s="52"/>
    </row>
    <row r="4" spans="1:13" ht="12.75">
      <c r="A4" s="182" t="s">
        <v>256</v>
      </c>
      <c r="B4" s="64"/>
      <c r="C4" s="64"/>
      <c r="D4" s="64"/>
      <c r="E4" s="64"/>
      <c r="F4" s="64"/>
      <c r="G4" s="64"/>
      <c r="H4" s="13"/>
      <c r="I4" s="12"/>
      <c r="J4" s="64"/>
      <c r="K4" s="131"/>
      <c r="L4" s="13"/>
      <c r="M4" s="52"/>
    </row>
    <row r="5" spans="1:13" ht="12.75">
      <c r="A5" s="63" t="s">
        <v>257</v>
      </c>
      <c r="B5" s="65">
        <v>70825521</v>
      </c>
      <c r="C5" s="183">
        <v>8</v>
      </c>
      <c r="D5" s="87">
        <v>1147</v>
      </c>
      <c r="E5" s="65">
        <v>20</v>
      </c>
      <c r="F5" s="65">
        <v>436</v>
      </c>
      <c r="G5" s="65">
        <v>34</v>
      </c>
      <c r="H5" s="21">
        <v>1637</v>
      </c>
      <c r="I5" s="63">
        <v>753</v>
      </c>
      <c r="J5" s="87">
        <v>-52</v>
      </c>
      <c r="K5" s="139">
        <f>+I5+J5</f>
        <v>701</v>
      </c>
      <c r="L5" s="21">
        <f>+H5+K5</f>
        <v>2338</v>
      </c>
      <c r="M5" s="52"/>
    </row>
    <row r="6" spans="1:13" ht="12.75">
      <c r="A6" s="63" t="s">
        <v>258</v>
      </c>
      <c r="B6" s="65">
        <v>70838933</v>
      </c>
      <c r="C6" s="65">
        <v>5.4</v>
      </c>
      <c r="D6" s="65">
        <v>822</v>
      </c>
      <c r="E6" s="65">
        <v>0</v>
      </c>
      <c r="F6" s="65">
        <v>307</v>
      </c>
      <c r="G6" s="65">
        <v>27</v>
      </c>
      <c r="H6" s="21">
        <v>1156</v>
      </c>
      <c r="I6" s="63">
        <v>471</v>
      </c>
      <c r="J6" s="87">
        <v>0</v>
      </c>
      <c r="K6" s="87">
        <f>+I6+J6</f>
        <v>471</v>
      </c>
      <c r="L6" s="21">
        <f>+H6+K6</f>
        <v>1627</v>
      </c>
      <c r="M6" s="52"/>
    </row>
    <row r="7" spans="1:13" ht="12.75">
      <c r="A7" s="63" t="s">
        <v>259</v>
      </c>
      <c r="B7" s="65">
        <v>70838941</v>
      </c>
      <c r="C7" s="183">
        <v>6</v>
      </c>
      <c r="D7" s="65">
        <v>913</v>
      </c>
      <c r="E7" s="65">
        <v>0</v>
      </c>
      <c r="F7" s="65">
        <v>342</v>
      </c>
      <c r="G7" s="65">
        <v>26</v>
      </c>
      <c r="H7" s="21">
        <v>1281</v>
      </c>
      <c r="I7" s="63">
        <v>724</v>
      </c>
      <c r="J7" s="87">
        <v>0</v>
      </c>
      <c r="K7" s="87">
        <f>+I7+J7</f>
        <v>724</v>
      </c>
      <c r="L7" s="21">
        <f>+H7+K7</f>
        <v>2005</v>
      </c>
      <c r="M7" s="52"/>
    </row>
    <row r="8" spans="1:13" ht="13.5" thickBot="1">
      <c r="A8" s="66" t="s">
        <v>260</v>
      </c>
      <c r="B8" s="67">
        <v>70842132</v>
      </c>
      <c r="C8" s="67">
        <v>13.6</v>
      </c>
      <c r="D8" s="138">
        <v>1815</v>
      </c>
      <c r="E8" s="67">
        <v>15</v>
      </c>
      <c r="F8" s="67">
        <v>684</v>
      </c>
      <c r="G8" s="67">
        <v>37</v>
      </c>
      <c r="H8" s="29">
        <v>2551</v>
      </c>
      <c r="I8" s="66">
        <v>934</v>
      </c>
      <c r="J8" s="138">
        <v>1512</v>
      </c>
      <c r="K8" s="138">
        <f>+I8+J8</f>
        <v>2446</v>
      </c>
      <c r="L8" s="21">
        <f>+H8+K8</f>
        <v>4997</v>
      </c>
      <c r="M8" s="52"/>
    </row>
    <row r="9" spans="1:13" ht="13.5" thickBot="1">
      <c r="A9" s="149" t="s">
        <v>52</v>
      </c>
      <c r="B9" s="150"/>
      <c r="C9" s="184">
        <v>33</v>
      </c>
      <c r="D9" s="148">
        <v>4697</v>
      </c>
      <c r="E9" s="150">
        <v>35</v>
      </c>
      <c r="F9" s="148">
        <v>1769</v>
      </c>
      <c r="G9" s="150">
        <v>124</v>
      </c>
      <c r="H9" s="109">
        <v>6625</v>
      </c>
      <c r="I9" s="108">
        <v>2882</v>
      </c>
      <c r="J9" s="148">
        <f>SUM(J5:J8)</f>
        <v>1460</v>
      </c>
      <c r="K9" s="274">
        <f>SUM(K5:K8)</f>
        <v>4342</v>
      </c>
      <c r="L9" s="109">
        <f>SUM(L5:L8)</f>
        <v>10967</v>
      </c>
      <c r="M9" s="52"/>
    </row>
  </sheetData>
  <mergeCells count="4">
    <mergeCell ref="A2:A3"/>
    <mergeCell ref="B2:B3"/>
    <mergeCell ref="C2:H2"/>
    <mergeCell ref="I2:L2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29"/>
  <sheetViews>
    <sheetView zoomScale="75" zoomScaleNormal="75" workbookViewId="0" topLeftCell="A1">
      <selection activeCell="B1" sqref="B1"/>
    </sheetView>
  </sheetViews>
  <sheetFormatPr defaultColWidth="9.00390625" defaultRowHeight="12.75"/>
  <cols>
    <col min="1" max="1" width="31.75390625" style="0" customWidth="1"/>
    <col min="2" max="2" width="13.375" style="0" customWidth="1"/>
    <col min="3" max="3" width="9.625" style="0" customWidth="1"/>
    <col min="4" max="4" width="10.375" style="0" customWidth="1"/>
    <col min="5" max="5" width="9.25390625" style="0" customWidth="1"/>
    <col min="6" max="6" width="9.375" style="0" customWidth="1"/>
    <col min="7" max="7" width="10.00390625" style="0" customWidth="1"/>
    <col min="8" max="8" width="9.875" style="0" customWidth="1"/>
    <col min="9" max="9" width="8.00390625" style="0" hidden="1" customWidth="1"/>
    <col min="10" max="10" width="8.125" style="0" hidden="1" customWidth="1"/>
    <col min="11" max="11" width="8.875" style="0" hidden="1" customWidth="1"/>
    <col min="12" max="12" width="10.00390625" style="0" hidden="1" customWidth="1"/>
  </cols>
  <sheetData>
    <row r="1" ht="13.5" thickBot="1"/>
    <row r="2" spans="1:12" ht="12.75">
      <c r="A2" s="382" t="s">
        <v>109</v>
      </c>
      <c r="B2" s="357" t="s">
        <v>1</v>
      </c>
      <c r="C2" s="335" t="s">
        <v>301</v>
      </c>
      <c r="D2" s="384"/>
      <c r="E2" s="384"/>
      <c r="F2" s="384"/>
      <c r="G2" s="384"/>
      <c r="H2" s="385"/>
      <c r="I2" s="343" t="s">
        <v>301</v>
      </c>
      <c r="J2" s="335"/>
      <c r="K2" s="335"/>
      <c r="L2" s="341"/>
    </row>
    <row r="3" spans="1:12" ht="26.25" thickBot="1">
      <c r="A3" s="383"/>
      <c r="B3" s="381"/>
      <c r="C3" s="186" t="s">
        <v>302</v>
      </c>
      <c r="D3" s="187" t="s">
        <v>4</v>
      </c>
      <c r="E3" s="187" t="s">
        <v>5</v>
      </c>
      <c r="F3" s="187" t="s">
        <v>6</v>
      </c>
      <c r="G3" s="187" t="s">
        <v>303</v>
      </c>
      <c r="H3" s="187" t="s">
        <v>8</v>
      </c>
      <c r="I3" s="180" t="s">
        <v>304</v>
      </c>
      <c r="J3" s="1" t="s">
        <v>325</v>
      </c>
      <c r="K3" s="1" t="s">
        <v>326</v>
      </c>
      <c r="L3" s="188" t="s">
        <v>8</v>
      </c>
    </row>
    <row r="4" spans="1:12" ht="12.75">
      <c r="A4" s="12" t="s">
        <v>261</v>
      </c>
      <c r="B4" s="64">
        <v>70832897</v>
      </c>
      <c r="C4" s="64">
        <v>13.3</v>
      </c>
      <c r="D4" s="133">
        <v>2860</v>
      </c>
      <c r="E4" s="64">
        <v>0</v>
      </c>
      <c r="F4" s="133">
        <v>1058</v>
      </c>
      <c r="G4" s="64">
        <v>0</v>
      </c>
      <c r="H4" s="133">
        <f>+D4+E4+F4+G4</f>
        <v>3918</v>
      </c>
      <c r="I4" s="64">
        <v>0</v>
      </c>
      <c r="J4" s="280">
        <v>0</v>
      </c>
      <c r="K4" s="280">
        <f>+I4+J4</f>
        <v>0</v>
      </c>
      <c r="L4" s="189">
        <f>+H4+K4</f>
        <v>3918</v>
      </c>
    </row>
    <row r="5" spans="1:12" ht="12.75">
      <c r="A5" s="63" t="s">
        <v>262</v>
      </c>
      <c r="B5" s="65">
        <v>60460041</v>
      </c>
      <c r="C5" s="65">
        <v>30.2</v>
      </c>
      <c r="D5" s="87">
        <v>5711</v>
      </c>
      <c r="E5" s="65">
        <v>50</v>
      </c>
      <c r="F5" s="87">
        <v>2131</v>
      </c>
      <c r="G5" s="65">
        <v>0</v>
      </c>
      <c r="H5" s="133">
        <f aca="true" t="shared" si="0" ref="H5:H28">+D5+E5+F5+G5</f>
        <v>7892</v>
      </c>
      <c r="I5" s="87">
        <v>0</v>
      </c>
      <c r="J5" s="153">
        <v>0</v>
      </c>
      <c r="K5" s="280">
        <f aca="true" t="shared" si="1" ref="K5:K28">+I5+J5</f>
        <v>0</v>
      </c>
      <c r="L5" s="189">
        <f>+H5+K5</f>
        <v>7892</v>
      </c>
    </row>
    <row r="6" spans="1:12" ht="12.75">
      <c r="A6" s="63" t="s">
        <v>263</v>
      </c>
      <c r="B6" s="65">
        <v>639338</v>
      </c>
      <c r="C6" s="65">
        <v>31.8</v>
      </c>
      <c r="D6" s="87">
        <v>6250</v>
      </c>
      <c r="E6" s="65">
        <v>42</v>
      </c>
      <c r="F6" s="87">
        <v>2328</v>
      </c>
      <c r="G6" s="65">
        <v>0</v>
      </c>
      <c r="H6" s="133">
        <f t="shared" si="0"/>
        <v>8620</v>
      </c>
      <c r="I6" s="87">
        <v>0</v>
      </c>
      <c r="J6" s="153">
        <v>0</v>
      </c>
      <c r="K6" s="280">
        <f t="shared" si="1"/>
        <v>0</v>
      </c>
      <c r="L6" s="190">
        <f aca="true" t="shared" si="2" ref="L6:L28">+H6+K6</f>
        <v>8620</v>
      </c>
    </row>
    <row r="7" spans="1:12" ht="12.75">
      <c r="A7" s="63" t="s">
        <v>264</v>
      </c>
      <c r="B7" s="65">
        <v>61387452</v>
      </c>
      <c r="C7" s="65">
        <v>24.3</v>
      </c>
      <c r="D7" s="87">
        <v>5000</v>
      </c>
      <c r="E7" s="65">
        <v>21</v>
      </c>
      <c r="F7" s="87">
        <v>1858</v>
      </c>
      <c r="G7" s="65">
        <v>0</v>
      </c>
      <c r="H7" s="133">
        <f t="shared" si="0"/>
        <v>6879</v>
      </c>
      <c r="I7" s="87">
        <v>0</v>
      </c>
      <c r="J7" s="153">
        <v>0</v>
      </c>
      <c r="K7" s="280">
        <f t="shared" si="1"/>
        <v>0</v>
      </c>
      <c r="L7" s="189">
        <f t="shared" si="2"/>
        <v>6879</v>
      </c>
    </row>
    <row r="8" spans="1:12" ht="12.75">
      <c r="A8" s="63" t="s">
        <v>265</v>
      </c>
      <c r="B8" s="65">
        <v>61387894</v>
      </c>
      <c r="C8" s="65">
        <v>12.6</v>
      </c>
      <c r="D8" s="87">
        <v>2330</v>
      </c>
      <c r="E8" s="65">
        <v>6</v>
      </c>
      <c r="F8" s="87">
        <v>864</v>
      </c>
      <c r="G8" s="65">
        <v>0</v>
      </c>
      <c r="H8" s="133">
        <f t="shared" si="0"/>
        <v>3200</v>
      </c>
      <c r="I8" s="87">
        <v>0</v>
      </c>
      <c r="J8" s="153">
        <v>0</v>
      </c>
      <c r="K8" s="280">
        <f t="shared" si="1"/>
        <v>0</v>
      </c>
      <c r="L8" s="189">
        <f t="shared" si="2"/>
        <v>3200</v>
      </c>
    </row>
    <row r="9" spans="1:12" ht="12.75">
      <c r="A9" s="63" t="s">
        <v>266</v>
      </c>
      <c r="B9" s="65">
        <v>45246211</v>
      </c>
      <c r="C9" s="65">
        <v>49.8</v>
      </c>
      <c r="D9" s="87">
        <v>9480</v>
      </c>
      <c r="E9" s="65">
        <v>17</v>
      </c>
      <c r="F9" s="87">
        <v>3514</v>
      </c>
      <c r="G9" s="65">
        <v>0</v>
      </c>
      <c r="H9" s="133">
        <f t="shared" si="0"/>
        <v>13011</v>
      </c>
      <c r="I9" s="87">
        <v>0</v>
      </c>
      <c r="J9" s="153">
        <v>330</v>
      </c>
      <c r="K9" s="280">
        <f t="shared" si="1"/>
        <v>330</v>
      </c>
      <c r="L9" s="189">
        <f t="shared" si="2"/>
        <v>13341</v>
      </c>
    </row>
    <row r="10" spans="1:12" ht="12.75">
      <c r="A10" s="63" t="s">
        <v>267</v>
      </c>
      <c r="B10" s="65">
        <v>61386715</v>
      </c>
      <c r="C10" s="65">
        <v>51.6</v>
      </c>
      <c r="D10" s="87">
        <v>10120</v>
      </c>
      <c r="E10" s="65">
        <v>49</v>
      </c>
      <c r="F10" s="87">
        <v>3762</v>
      </c>
      <c r="G10" s="65">
        <v>0</v>
      </c>
      <c r="H10" s="133">
        <f t="shared" si="0"/>
        <v>13931</v>
      </c>
      <c r="I10" s="87">
        <v>0</v>
      </c>
      <c r="J10" s="153">
        <v>0</v>
      </c>
      <c r="K10" s="280">
        <f t="shared" si="1"/>
        <v>0</v>
      </c>
      <c r="L10" s="189">
        <f t="shared" si="2"/>
        <v>13931</v>
      </c>
    </row>
    <row r="11" spans="1:12" ht="12.75">
      <c r="A11" s="63" t="s">
        <v>268</v>
      </c>
      <c r="B11" s="65">
        <v>45245118</v>
      </c>
      <c r="C11" s="65">
        <v>28.8</v>
      </c>
      <c r="D11" s="87">
        <v>5540</v>
      </c>
      <c r="E11" s="65">
        <v>20</v>
      </c>
      <c r="F11" s="87">
        <v>2057</v>
      </c>
      <c r="G11" s="65">
        <v>0</v>
      </c>
      <c r="H11" s="133">
        <f t="shared" si="0"/>
        <v>7617</v>
      </c>
      <c r="I11" s="87">
        <v>0</v>
      </c>
      <c r="J11" s="153">
        <v>31</v>
      </c>
      <c r="K11" s="280">
        <f t="shared" si="1"/>
        <v>31</v>
      </c>
      <c r="L11" s="189">
        <f t="shared" si="2"/>
        <v>7648</v>
      </c>
    </row>
    <row r="12" spans="1:12" ht="12.75">
      <c r="A12" s="63" t="s">
        <v>269</v>
      </c>
      <c r="B12" s="65">
        <v>48135143</v>
      </c>
      <c r="C12" s="183">
        <v>41</v>
      </c>
      <c r="D12" s="87">
        <v>7780</v>
      </c>
      <c r="E12" s="65">
        <v>80</v>
      </c>
      <c r="F12" s="87">
        <v>2907</v>
      </c>
      <c r="G12" s="65">
        <v>0</v>
      </c>
      <c r="H12" s="133">
        <f t="shared" si="0"/>
        <v>10767</v>
      </c>
      <c r="I12" s="87">
        <v>0</v>
      </c>
      <c r="J12" s="153">
        <v>314</v>
      </c>
      <c r="K12" s="280">
        <f t="shared" si="1"/>
        <v>314</v>
      </c>
      <c r="L12" s="189">
        <f t="shared" si="2"/>
        <v>11081</v>
      </c>
    </row>
    <row r="13" spans="1:12" ht="12.75">
      <c r="A13" s="63" t="s">
        <v>270</v>
      </c>
      <c r="B13" s="65">
        <v>67360572</v>
      </c>
      <c r="C13" s="65">
        <v>18.5</v>
      </c>
      <c r="D13" s="87">
        <v>3690</v>
      </c>
      <c r="E13" s="65">
        <v>0</v>
      </c>
      <c r="F13" s="87">
        <v>1365</v>
      </c>
      <c r="G13" s="65">
        <v>0</v>
      </c>
      <c r="H13" s="133">
        <f t="shared" si="0"/>
        <v>5055</v>
      </c>
      <c r="I13" s="87">
        <v>0</v>
      </c>
      <c r="J13" s="153">
        <v>0</v>
      </c>
      <c r="K13" s="280">
        <f t="shared" si="1"/>
        <v>0</v>
      </c>
      <c r="L13" s="189">
        <f t="shared" si="2"/>
        <v>5055</v>
      </c>
    </row>
    <row r="14" spans="1:12" ht="12.75">
      <c r="A14" s="63" t="s">
        <v>271</v>
      </c>
      <c r="B14" s="65">
        <v>61385093</v>
      </c>
      <c r="C14" s="183">
        <v>22</v>
      </c>
      <c r="D14" s="87">
        <v>4300</v>
      </c>
      <c r="E14" s="65">
        <v>0</v>
      </c>
      <c r="F14" s="87">
        <v>1591</v>
      </c>
      <c r="G14" s="65">
        <v>0</v>
      </c>
      <c r="H14" s="133">
        <f t="shared" si="0"/>
        <v>5891</v>
      </c>
      <c r="I14" s="87">
        <v>0</v>
      </c>
      <c r="J14" s="153">
        <v>2</v>
      </c>
      <c r="K14" s="280">
        <f t="shared" si="1"/>
        <v>2</v>
      </c>
      <c r="L14" s="189">
        <f t="shared" si="2"/>
        <v>5893</v>
      </c>
    </row>
    <row r="15" spans="1:12" ht="12.75">
      <c r="A15" s="63" t="s">
        <v>272</v>
      </c>
      <c r="B15" s="65">
        <v>63830167</v>
      </c>
      <c r="C15" s="65">
        <v>39.6</v>
      </c>
      <c r="D15" s="87">
        <v>7690</v>
      </c>
      <c r="E15" s="65">
        <v>40</v>
      </c>
      <c r="F15" s="87">
        <v>2859</v>
      </c>
      <c r="G15" s="65">
        <v>0</v>
      </c>
      <c r="H15" s="133">
        <f t="shared" si="0"/>
        <v>10589</v>
      </c>
      <c r="I15" s="87">
        <v>0</v>
      </c>
      <c r="J15" s="153">
        <v>0</v>
      </c>
      <c r="K15" s="280">
        <f t="shared" si="1"/>
        <v>0</v>
      </c>
      <c r="L15" s="189">
        <f t="shared" si="2"/>
        <v>10589</v>
      </c>
    </row>
    <row r="16" spans="1:12" ht="12.75">
      <c r="A16" s="63" t="s">
        <v>273</v>
      </c>
      <c r="B16" s="65">
        <v>67361471</v>
      </c>
      <c r="C16" s="183">
        <v>15</v>
      </c>
      <c r="D16" s="87">
        <v>2980</v>
      </c>
      <c r="E16" s="65">
        <v>57</v>
      </c>
      <c r="F16" s="87">
        <v>1123</v>
      </c>
      <c r="G16" s="65">
        <v>0</v>
      </c>
      <c r="H16" s="133">
        <f t="shared" si="0"/>
        <v>4160</v>
      </c>
      <c r="I16" s="87">
        <v>0</v>
      </c>
      <c r="J16" s="153">
        <v>210</v>
      </c>
      <c r="K16" s="280">
        <f t="shared" si="1"/>
        <v>210</v>
      </c>
      <c r="L16" s="189">
        <f t="shared" si="2"/>
        <v>4370</v>
      </c>
    </row>
    <row r="17" spans="1:12" ht="12.75">
      <c r="A17" s="63" t="s">
        <v>274</v>
      </c>
      <c r="B17" s="65">
        <v>60446889</v>
      </c>
      <c r="C17" s="65">
        <v>22.1</v>
      </c>
      <c r="D17" s="87">
        <v>4600</v>
      </c>
      <c r="E17" s="65">
        <v>42</v>
      </c>
      <c r="F17" s="87">
        <v>1717</v>
      </c>
      <c r="G17" s="65">
        <v>0</v>
      </c>
      <c r="H17" s="133">
        <f t="shared" si="0"/>
        <v>6359</v>
      </c>
      <c r="I17" s="87">
        <v>0</v>
      </c>
      <c r="J17" s="153">
        <v>0</v>
      </c>
      <c r="K17" s="280">
        <f t="shared" si="1"/>
        <v>0</v>
      </c>
      <c r="L17" s="189">
        <f t="shared" si="2"/>
        <v>6359</v>
      </c>
    </row>
    <row r="18" spans="1:12" ht="12.75">
      <c r="A18" s="63" t="s">
        <v>275</v>
      </c>
      <c r="B18" s="65">
        <v>68407289</v>
      </c>
      <c r="C18" s="65">
        <v>36.5</v>
      </c>
      <c r="D18" s="87">
        <v>7200</v>
      </c>
      <c r="E18" s="65">
        <v>46</v>
      </c>
      <c r="F18" s="87">
        <v>2680</v>
      </c>
      <c r="G18" s="65">
        <v>0</v>
      </c>
      <c r="H18" s="133">
        <f t="shared" si="0"/>
        <v>9926</v>
      </c>
      <c r="I18" s="87">
        <v>0</v>
      </c>
      <c r="J18" s="153">
        <v>81</v>
      </c>
      <c r="K18" s="280">
        <f t="shared" si="1"/>
        <v>81</v>
      </c>
      <c r="L18" s="189">
        <f t="shared" si="2"/>
        <v>10007</v>
      </c>
    </row>
    <row r="19" spans="1:12" ht="12.75">
      <c r="A19" s="63" t="s">
        <v>276</v>
      </c>
      <c r="B19" s="65">
        <v>60444509</v>
      </c>
      <c r="C19" s="65">
        <v>36.5</v>
      </c>
      <c r="D19" s="87">
        <v>7270</v>
      </c>
      <c r="E19" s="65">
        <v>2</v>
      </c>
      <c r="F19" s="87">
        <v>2690</v>
      </c>
      <c r="G19" s="65">
        <v>0</v>
      </c>
      <c r="H19" s="133">
        <f t="shared" si="0"/>
        <v>9962</v>
      </c>
      <c r="I19" s="87">
        <v>0</v>
      </c>
      <c r="J19" s="153">
        <v>5</v>
      </c>
      <c r="K19" s="280">
        <f t="shared" si="1"/>
        <v>5</v>
      </c>
      <c r="L19" s="189">
        <f t="shared" si="2"/>
        <v>9967</v>
      </c>
    </row>
    <row r="20" spans="1:12" ht="12.75">
      <c r="A20" s="63" t="s">
        <v>277</v>
      </c>
      <c r="B20" s="65">
        <v>61387312</v>
      </c>
      <c r="C20" s="183">
        <v>27</v>
      </c>
      <c r="D20" s="87">
        <v>5500</v>
      </c>
      <c r="E20" s="65">
        <v>200</v>
      </c>
      <c r="F20" s="87">
        <v>2105</v>
      </c>
      <c r="G20" s="65">
        <v>0</v>
      </c>
      <c r="H20" s="133">
        <f t="shared" si="0"/>
        <v>7805</v>
      </c>
      <c r="I20" s="87">
        <v>0</v>
      </c>
      <c r="J20" s="153">
        <v>175</v>
      </c>
      <c r="K20" s="280">
        <f t="shared" si="1"/>
        <v>175</v>
      </c>
      <c r="L20" s="189">
        <f t="shared" si="2"/>
        <v>7980</v>
      </c>
    </row>
    <row r="21" spans="1:12" ht="12.75">
      <c r="A21" s="63" t="s">
        <v>278</v>
      </c>
      <c r="B21" s="65">
        <v>48132811</v>
      </c>
      <c r="C21" s="65">
        <v>39.5</v>
      </c>
      <c r="D21" s="87">
        <v>7630</v>
      </c>
      <c r="E21" s="65">
        <v>148</v>
      </c>
      <c r="F21" s="87">
        <v>2875</v>
      </c>
      <c r="G21" s="65">
        <v>0</v>
      </c>
      <c r="H21" s="133">
        <f t="shared" si="0"/>
        <v>10653</v>
      </c>
      <c r="I21" s="87">
        <v>0</v>
      </c>
      <c r="J21" s="153">
        <v>571</v>
      </c>
      <c r="K21" s="280">
        <f t="shared" si="1"/>
        <v>571</v>
      </c>
      <c r="L21" s="189">
        <f t="shared" si="2"/>
        <v>11224</v>
      </c>
    </row>
    <row r="22" spans="1:12" ht="12.75">
      <c r="A22" s="63" t="s">
        <v>279</v>
      </c>
      <c r="B22" s="65">
        <v>45242593</v>
      </c>
      <c r="C22" s="65">
        <v>45.2</v>
      </c>
      <c r="D22" s="87">
        <v>8770</v>
      </c>
      <c r="E22" s="65">
        <v>110</v>
      </c>
      <c r="F22" s="87">
        <v>3283</v>
      </c>
      <c r="G22" s="65">
        <v>0</v>
      </c>
      <c r="H22" s="133">
        <f t="shared" si="0"/>
        <v>12163</v>
      </c>
      <c r="I22" s="87">
        <v>0</v>
      </c>
      <c r="J22" s="153">
        <v>140</v>
      </c>
      <c r="K22" s="280">
        <f t="shared" si="1"/>
        <v>140</v>
      </c>
      <c r="L22" s="189">
        <f t="shared" si="2"/>
        <v>12303</v>
      </c>
    </row>
    <row r="23" spans="1:12" ht="12.75">
      <c r="A23" s="63" t="s">
        <v>280</v>
      </c>
      <c r="B23" s="65">
        <v>61385069</v>
      </c>
      <c r="C23" s="65">
        <v>17.8</v>
      </c>
      <c r="D23" s="87">
        <v>3450</v>
      </c>
      <c r="E23" s="65">
        <v>70</v>
      </c>
      <c r="F23" s="87">
        <v>1301</v>
      </c>
      <c r="G23" s="65">
        <v>0</v>
      </c>
      <c r="H23" s="133">
        <f t="shared" si="0"/>
        <v>4821</v>
      </c>
      <c r="I23" s="87">
        <v>0</v>
      </c>
      <c r="J23" s="153">
        <v>30</v>
      </c>
      <c r="K23" s="280">
        <f t="shared" si="1"/>
        <v>30</v>
      </c>
      <c r="L23" s="189">
        <f t="shared" si="2"/>
        <v>4851</v>
      </c>
    </row>
    <row r="24" spans="1:12" ht="12.75">
      <c r="A24" s="63" t="s">
        <v>281</v>
      </c>
      <c r="B24" s="65">
        <v>70849366</v>
      </c>
      <c r="C24" s="183">
        <v>24</v>
      </c>
      <c r="D24" s="87">
        <v>4740</v>
      </c>
      <c r="E24" s="65">
        <v>0</v>
      </c>
      <c r="F24" s="87">
        <v>1754</v>
      </c>
      <c r="G24" s="65">
        <v>0</v>
      </c>
      <c r="H24" s="133">
        <f t="shared" si="0"/>
        <v>6494</v>
      </c>
      <c r="I24" s="87">
        <v>0</v>
      </c>
      <c r="J24" s="153">
        <v>8</v>
      </c>
      <c r="K24" s="280">
        <f t="shared" si="1"/>
        <v>8</v>
      </c>
      <c r="L24" s="189">
        <f t="shared" si="2"/>
        <v>6502</v>
      </c>
    </row>
    <row r="25" spans="1:12" ht="12.75">
      <c r="A25" s="63" t="s">
        <v>282</v>
      </c>
      <c r="B25" s="65">
        <v>70848947</v>
      </c>
      <c r="C25" s="65">
        <v>30.8</v>
      </c>
      <c r="D25" s="87">
        <v>6200</v>
      </c>
      <c r="E25" s="65">
        <v>10</v>
      </c>
      <c r="F25" s="87">
        <v>2298</v>
      </c>
      <c r="G25" s="65">
        <v>0</v>
      </c>
      <c r="H25" s="133">
        <f t="shared" si="0"/>
        <v>8508</v>
      </c>
      <c r="I25" s="87">
        <v>0</v>
      </c>
      <c r="J25" s="153">
        <v>20</v>
      </c>
      <c r="K25" s="280">
        <f t="shared" si="1"/>
        <v>20</v>
      </c>
      <c r="L25" s="189">
        <f t="shared" si="2"/>
        <v>8528</v>
      </c>
    </row>
    <row r="26" spans="1:12" ht="12.75">
      <c r="A26" s="63" t="s">
        <v>283</v>
      </c>
      <c r="B26" s="65">
        <v>70098506</v>
      </c>
      <c r="C26" s="65">
        <v>35.3</v>
      </c>
      <c r="D26" s="87">
        <v>7040</v>
      </c>
      <c r="E26" s="65">
        <v>0</v>
      </c>
      <c r="F26" s="87">
        <v>2605</v>
      </c>
      <c r="G26" s="65">
        <v>0</v>
      </c>
      <c r="H26" s="133">
        <f t="shared" si="0"/>
        <v>9645</v>
      </c>
      <c r="I26" s="87">
        <v>0</v>
      </c>
      <c r="J26" s="153">
        <v>95</v>
      </c>
      <c r="K26" s="280">
        <f t="shared" si="1"/>
        <v>95</v>
      </c>
      <c r="L26" s="189">
        <f t="shared" si="2"/>
        <v>9740</v>
      </c>
    </row>
    <row r="27" spans="1:12" ht="12.75">
      <c r="A27" s="63" t="s">
        <v>284</v>
      </c>
      <c r="B27" s="65">
        <v>61385433</v>
      </c>
      <c r="C27" s="183">
        <v>35</v>
      </c>
      <c r="D27" s="87">
        <v>6930</v>
      </c>
      <c r="E27" s="65">
        <v>65</v>
      </c>
      <c r="F27" s="87">
        <v>2587</v>
      </c>
      <c r="G27" s="65">
        <v>0</v>
      </c>
      <c r="H27" s="133">
        <f t="shared" si="0"/>
        <v>9582</v>
      </c>
      <c r="I27" s="87">
        <v>0</v>
      </c>
      <c r="J27" s="153">
        <v>101</v>
      </c>
      <c r="K27" s="280">
        <f t="shared" si="1"/>
        <v>101</v>
      </c>
      <c r="L27" s="189">
        <f t="shared" si="2"/>
        <v>9683</v>
      </c>
    </row>
    <row r="28" spans="1:12" ht="13.5" thickBot="1">
      <c r="A28" s="66" t="s">
        <v>285</v>
      </c>
      <c r="B28" s="67">
        <v>68403704</v>
      </c>
      <c r="C28" s="67">
        <v>34.1</v>
      </c>
      <c r="D28" s="138">
        <v>6570</v>
      </c>
      <c r="E28" s="67">
        <v>62</v>
      </c>
      <c r="F28" s="138">
        <v>2453</v>
      </c>
      <c r="G28" s="67">
        <v>0</v>
      </c>
      <c r="H28" s="138">
        <f t="shared" si="0"/>
        <v>9085</v>
      </c>
      <c r="I28" s="138">
        <v>0</v>
      </c>
      <c r="J28" s="155">
        <v>0</v>
      </c>
      <c r="K28" s="67">
        <f t="shared" si="1"/>
        <v>0</v>
      </c>
      <c r="L28" s="309">
        <f t="shared" si="2"/>
        <v>9085</v>
      </c>
    </row>
    <row r="29" spans="1:12" ht="13.5" thickBot="1">
      <c r="A29" s="149" t="s">
        <v>52</v>
      </c>
      <c r="B29" s="150"/>
      <c r="C29" s="150">
        <v>762.3</v>
      </c>
      <c r="D29" s="148">
        <f aca="true" t="shared" si="3" ref="D29:L29">SUM(D4:D28)</f>
        <v>149631</v>
      </c>
      <c r="E29" s="148">
        <f t="shared" si="3"/>
        <v>1137</v>
      </c>
      <c r="F29" s="148">
        <f t="shared" si="3"/>
        <v>55765</v>
      </c>
      <c r="G29" s="148">
        <f t="shared" si="3"/>
        <v>0</v>
      </c>
      <c r="H29" s="148">
        <f t="shared" si="3"/>
        <v>206533</v>
      </c>
      <c r="I29" s="148">
        <f t="shared" si="3"/>
        <v>0</v>
      </c>
      <c r="J29" s="156">
        <f>SUM(J4:J28)</f>
        <v>2113</v>
      </c>
      <c r="K29" s="156">
        <f>SUM(K4:K28)</f>
        <v>2113</v>
      </c>
      <c r="L29" s="109">
        <f t="shared" si="3"/>
        <v>208646</v>
      </c>
    </row>
  </sheetData>
  <mergeCells count="4">
    <mergeCell ref="A2:A3"/>
    <mergeCell ref="I2:L2"/>
    <mergeCell ref="B2:B3"/>
    <mergeCell ref="C2:H2"/>
  </mergeCells>
  <printOptions horizontalCentered="1"/>
  <pageMargins left="0.1968503937007874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22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"/>
    </sheetView>
  </sheetViews>
  <sheetFormatPr defaultColWidth="9.00390625" defaultRowHeight="12.75"/>
  <cols>
    <col min="1" max="1" width="35.125" style="0" customWidth="1"/>
    <col min="2" max="2" width="13.125" style="0" customWidth="1"/>
    <col min="3" max="3" width="9.00390625" style="0" customWidth="1"/>
    <col min="4" max="4" width="11.75390625" style="0" customWidth="1"/>
    <col min="5" max="5" width="10.75390625" style="0" customWidth="1"/>
    <col min="6" max="6" width="11.00390625" style="0" customWidth="1"/>
    <col min="7" max="7" width="10.125" style="0" customWidth="1"/>
    <col min="8" max="8" width="12.00390625" style="0" customWidth="1"/>
    <col min="9" max="9" width="9.625" style="0" hidden="1" customWidth="1"/>
    <col min="10" max="10" width="9.00390625" style="0" hidden="1" customWidth="1"/>
    <col min="11" max="11" width="0" style="0" hidden="1" customWidth="1"/>
    <col min="12" max="12" width="9.25390625" style="0" hidden="1" customWidth="1"/>
  </cols>
  <sheetData>
    <row r="1" ht="13.5" thickBot="1"/>
    <row r="2" spans="1:12" ht="12.75">
      <c r="A2" s="382" t="s">
        <v>109</v>
      </c>
      <c r="B2" s="357" t="s">
        <v>1</v>
      </c>
      <c r="C2" s="335" t="s">
        <v>305</v>
      </c>
      <c r="D2" s="384"/>
      <c r="E2" s="384"/>
      <c r="F2" s="384"/>
      <c r="G2" s="384"/>
      <c r="H2" s="386"/>
      <c r="I2" s="339" t="s">
        <v>305</v>
      </c>
      <c r="J2" s="340"/>
      <c r="K2" s="340"/>
      <c r="L2" s="341"/>
    </row>
    <row r="3" spans="1:12" ht="26.25" thickBot="1">
      <c r="A3" s="383"/>
      <c r="B3" s="381"/>
      <c r="C3" s="186" t="s">
        <v>302</v>
      </c>
      <c r="D3" s="187" t="s">
        <v>4</v>
      </c>
      <c r="E3" s="187" t="s">
        <v>5</v>
      </c>
      <c r="F3" s="187" t="s">
        <v>6</v>
      </c>
      <c r="G3" s="187" t="s">
        <v>303</v>
      </c>
      <c r="H3" s="191" t="s">
        <v>8</v>
      </c>
      <c r="I3" s="185" t="s">
        <v>304</v>
      </c>
      <c r="J3" s="1" t="s">
        <v>325</v>
      </c>
      <c r="K3" s="2" t="s">
        <v>326</v>
      </c>
      <c r="L3" s="3" t="s">
        <v>8</v>
      </c>
    </row>
    <row r="4" spans="1:12" ht="12.75">
      <c r="A4" s="192" t="s">
        <v>286</v>
      </c>
      <c r="B4" s="64">
        <v>45245924</v>
      </c>
      <c r="C4" s="64">
        <v>8.8</v>
      </c>
      <c r="D4" s="132">
        <v>2030</v>
      </c>
      <c r="E4" s="64">
        <v>880</v>
      </c>
      <c r="F4" s="133">
        <v>1059</v>
      </c>
      <c r="G4" s="64">
        <v>200</v>
      </c>
      <c r="H4" s="134">
        <f aca="true" t="shared" si="0" ref="H4:H15">+D4+E4+F4+G4</f>
        <v>4169</v>
      </c>
      <c r="I4" s="198">
        <v>354</v>
      </c>
      <c r="J4" s="157">
        <v>46</v>
      </c>
      <c r="K4" s="307">
        <f>+I4+J4</f>
        <v>400</v>
      </c>
      <c r="L4" s="308">
        <f>+H4+K4</f>
        <v>4569</v>
      </c>
    </row>
    <row r="5" spans="1:12" ht="12.75">
      <c r="A5" s="193" t="s">
        <v>287</v>
      </c>
      <c r="B5" s="65">
        <v>45241848</v>
      </c>
      <c r="C5" s="65">
        <v>15.7</v>
      </c>
      <c r="D5" s="130">
        <v>3030</v>
      </c>
      <c r="E5" s="65">
        <v>500</v>
      </c>
      <c r="F5" s="87">
        <v>1296</v>
      </c>
      <c r="G5" s="65">
        <v>260</v>
      </c>
      <c r="H5" s="134">
        <f t="shared" si="0"/>
        <v>5086</v>
      </c>
      <c r="I5" s="199">
        <v>454</v>
      </c>
      <c r="J5" s="135">
        <v>24</v>
      </c>
      <c r="K5" s="135">
        <f aca="true" t="shared" si="1" ref="K5:K15">+I5+J5</f>
        <v>478</v>
      </c>
      <c r="L5" s="190">
        <f aca="true" t="shared" si="2" ref="L5:L15">+H5+K5</f>
        <v>5564</v>
      </c>
    </row>
    <row r="6" spans="1:12" ht="12.75">
      <c r="A6" s="193" t="s">
        <v>288</v>
      </c>
      <c r="B6" s="65">
        <v>45241651</v>
      </c>
      <c r="C6" s="183">
        <v>40</v>
      </c>
      <c r="D6" s="130">
        <v>6800</v>
      </c>
      <c r="E6" s="65">
        <v>933</v>
      </c>
      <c r="F6" s="87">
        <v>2842</v>
      </c>
      <c r="G6" s="65">
        <v>450</v>
      </c>
      <c r="H6" s="134">
        <f t="shared" si="0"/>
        <v>11025</v>
      </c>
      <c r="I6" s="199">
        <v>1050</v>
      </c>
      <c r="J6" s="135">
        <v>396</v>
      </c>
      <c r="K6" s="135">
        <f t="shared" si="1"/>
        <v>1446</v>
      </c>
      <c r="L6" s="190">
        <f t="shared" si="2"/>
        <v>12471</v>
      </c>
    </row>
    <row r="7" spans="1:12" ht="12.75">
      <c r="A7" s="192" t="s">
        <v>289</v>
      </c>
      <c r="B7" s="65">
        <v>45241295</v>
      </c>
      <c r="C7" s="183">
        <v>14</v>
      </c>
      <c r="D7" s="132">
        <v>2830</v>
      </c>
      <c r="E7" s="64">
        <v>660</v>
      </c>
      <c r="F7" s="133">
        <v>1278</v>
      </c>
      <c r="G7" s="64">
        <v>230</v>
      </c>
      <c r="H7" s="134">
        <f t="shared" si="0"/>
        <v>4998</v>
      </c>
      <c r="I7" s="200">
        <v>250</v>
      </c>
      <c r="J7" s="146">
        <v>23</v>
      </c>
      <c r="K7" s="135">
        <f t="shared" si="1"/>
        <v>273</v>
      </c>
      <c r="L7" s="190">
        <f t="shared" si="2"/>
        <v>5271</v>
      </c>
    </row>
    <row r="8" spans="1:12" ht="12.75">
      <c r="A8" s="193" t="s">
        <v>290</v>
      </c>
      <c r="B8" s="65">
        <v>45241643</v>
      </c>
      <c r="C8" s="183">
        <v>20</v>
      </c>
      <c r="D8" s="130">
        <v>3410</v>
      </c>
      <c r="E8" s="65">
        <v>500</v>
      </c>
      <c r="F8" s="87">
        <v>1437</v>
      </c>
      <c r="G8" s="65">
        <v>330</v>
      </c>
      <c r="H8" s="134">
        <f t="shared" si="0"/>
        <v>5677</v>
      </c>
      <c r="I8" s="199">
        <v>230</v>
      </c>
      <c r="J8" s="135">
        <v>19</v>
      </c>
      <c r="K8" s="135">
        <f t="shared" si="1"/>
        <v>249</v>
      </c>
      <c r="L8" s="190">
        <f t="shared" si="2"/>
        <v>5926</v>
      </c>
    </row>
    <row r="9" spans="1:12" ht="12.75">
      <c r="A9" s="193" t="s">
        <v>291</v>
      </c>
      <c r="B9" s="65">
        <v>45242941</v>
      </c>
      <c r="C9" s="65">
        <v>11.9</v>
      </c>
      <c r="D9" s="130">
        <v>2440</v>
      </c>
      <c r="E9" s="65">
        <v>880</v>
      </c>
      <c r="F9" s="87">
        <v>1211</v>
      </c>
      <c r="G9" s="65">
        <v>200</v>
      </c>
      <c r="H9" s="134">
        <f t="shared" si="0"/>
        <v>4731</v>
      </c>
      <c r="I9" s="199">
        <v>870</v>
      </c>
      <c r="J9" s="135">
        <v>0</v>
      </c>
      <c r="K9" s="135">
        <f t="shared" si="1"/>
        <v>870</v>
      </c>
      <c r="L9" s="190">
        <f t="shared" si="2"/>
        <v>5601</v>
      </c>
    </row>
    <row r="10" spans="1:12" ht="12.75">
      <c r="A10" s="193" t="s">
        <v>292</v>
      </c>
      <c r="B10" s="65">
        <v>45241694</v>
      </c>
      <c r="C10" s="65">
        <v>9.7</v>
      </c>
      <c r="D10" s="130">
        <v>2130</v>
      </c>
      <c r="E10" s="65">
        <v>480</v>
      </c>
      <c r="F10" s="87">
        <v>956</v>
      </c>
      <c r="G10" s="65">
        <v>250</v>
      </c>
      <c r="H10" s="134">
        <f t="shared" si="0"/>
        <v>3816</v>
      </c>
      <c r="I10" s="199">
        <v>805</v>
      </c>
      <c r="J10" s="135">
        <v>6</v>
      </c>
      <c r="K10" s="135">
        <f t="shared" si="1"/>
        <v>811</v>
      </c>
      <c r="L10" s="190">
        <f t="shared" si="2"/>
        <v>4627</v>
      </c>
    </row>
    <row r="11" spans="1:12" ht="12.75">
      <c r="A11" s="193" t="s">
        <v>293</v>
      </c>
      <c r="B11" s="65">
        <v>45242950</v>
      </c>
      <c r="C11" s="65">
        <v>5.8</v>
      </c>
      <c r="D11" s="130">
        <v>1150</v>
      </c>
      <c r="E11" s="65">
        <v>271</v>
      </c>
      <c r="F11" s="87">
        <v>521</v>
      </c>
      <c r="G11" s="65">
        <v>100</v>
      </c>
      <c r="H11" s="134">
        <f t="shared" si="0"/>
        <v>2042</v>
      </c>
      <c r="I11" s="199">
        <v>377</v>
      </c>
      <c r="J11" s="135">
        <v>0</v>
      </c>
      <c r="K11" s="135">
        <f t="shared" si="1"/>
        <v>377</v>
      </c>
      <c r="L11" s="190">
        <f t="shared" si="2"/>
        <v>2419</v>
      </c>
    </row>
    <row r="12" spans="1:12" ht="12.75">
      <c r="A12" s="193" t="s">
        <v>294</v>
      </c>
      <c r="B12" s="65">
        <v>45242879</v>
      </c>
      <c r="C12" s="65">
        <v>12.8</v>
      </c>
      <c r="D12" s="130">
        <v>2260</v>
      </c>
      <c r="E12" s="65">
        <v>560</v>
      </c>
      <c r="F12" s="87">
        <v>1032</v>
      </c>
      <c r="G12" s="65">
        <v>210</v>
      </c>
      <c r="H12" s="134">
        <f t="shared" si="0"/>
        <v>4062</v>
      </c>
      <c r="I12" s="199">
        <v>507</v>
      </c>
      <c r="J12" s="135">
        <v>0</v>
      </c>
      <c r="K12" s="135">
        <f t="shared" si="1"/>
        <v>507</v>
      </c>
      <c r="L12" s="190">
        <f t="shared" si="2"/>
        <v>4569</v>
      </c>
    </row>
    <row r="13" spans="1:12" ht="12.75">
      <c r="A13" s="193" t="s">
        <v>295</v>
      </c>
      <c r="B13" s="65">
        <v>49625055</v>
      </c>
      <c r="C13" s="183">
        <v>15</v>
      </c>
      <c r="D13" s="130">
        <v>2810</v>
      </c>
      <c r="E13" s="65">
        <v>496</v>
      </c>
      <c r="F13" s="87">
        <v>1214</v>
      </c>
      <c r="G13" s="65">
        <v>270</v>
      </c>
      <c r="H13" s="134">
        <f t="shared" si="0"/>
        <v>4790</v>
      </c>
      <c r="I13" s="199">
        <v>600</v>
      </c>
      <c r="J13" s="135">
        <v>0</v>
      </c>
      <c r="K13" s="135">
        <f t="shared" si="1"/>
        <v>600</v>
      </c>
      <c r="L13" s="190">
        <f t="shared" si="2"/>
        <v>5390</v>
      </c>
    </row>
    <row r="14" spans="1:12" ht="12.75">
      <c r="A14" s="193" t="s">
        <v>296</v>
      </c>
      <c r="B14" s="65">
        <v>67365779</v>
      </c>
      <c r="C14" s="65">
        <v>10.8</v>
      </c>
      <c r="D14" s="130">
        <v>2050</v>
      </c>
      <c r="E14" s="65">
        <v>570</v>
      </c>
      <c r="F14" s="87">
        <v>958</v>
      </c>
      <c r="G14" s="65">
        <v>200</v>
      </c>
      <c r="H14" s="134">
        <f t="shared" si="0"/>
        <v>3778</v>
      </c>
      <c r="I14" s="199">
        <v>557</v>
      </c>
      <c r="J14" s="135">
        <v>59</v>
      </c>
      <c r="K14" s="135">
        <f t="shared" si="1"/>
        <v>616</v>
      </c>
      <c r="L14" s="190">
        <f t="shared" si="2"/>
        <v>4394</v>
      </c>
    </row>
    <row r="15" spans="1:12" ht="13.5" thickBot="1">
      <c r="A15" s="194" t="s">
        <v>297</v>
      </c>
      <c r="B15" s="67">
        <v>45241945</v>
      </c>
      <c r="C15" s="67">
        <v>11.5</v>
      </c>
      <c r="D15" s="195">
        <v>2460</v>
      </c>
      <c r="E15" s="67">
        <v>780</v>
      </c>
      <c r="F15" s="138">
        <v>1183</v>
      </c>
      <c r="G15" s="67">
        <v>200</v>
      </c>
      <c r="H15" s="29">
        <f t="shared" si="0"/>
        <v>4623</v>
      </c>
      <c r="I15" s="201">
        <v>1177</v>
      </c>
      <c r="J15" s="154">
        <v>0</v>
      </c>
      <c r="K15" s="154">
        <f t="shared" si="1"/>
        <v>1177</v>
      </c>
      <c r="L15" s="158">
        <f t="shared" si="2"/>
        <v>5800</v>
      </c>
    </row>
    <row r="16" spans="1:12" ht="13.5" thickBot="1">
      <c r="A16" s="202" t="s">
        <v>52</v>
      </c>
      <c r="B16" s="150"/>
      <c r="C16" s="184">
        <f aca="true" t="shared" si="3" ref="C16:I16">SUM(C4:C15)</f>
        <v>176.00000000000003</v>
      </c>
      <c r="D16" s="196">
        <f t="shared" si="3"/>
        <v>33400</v>
      </c>
      <c r="E16" s="148">
        <f t="shared" si="3"/>
        <v>7510</v>
      </c>
      <c r="F16" s="148">
        <f t="shared" si="3"/>
        <v>14987</v>
      </c>
      <c r="G16" s="148">
        <f t="shared" si="3"/>
        <v>2900</v>
      </c>
      <c r="H16" s="109">
        <f t="shared" si="3"/>
        <v>58797</v>
      </c>
      <c r="I16" s="108">
        <f t="shared" si="3"/>
        <v>7231</v>
      </c>
      <c r="J16" s="148">
        <f>SUM(J4:J15)</f>
        <v>573</v>
      </c>
      <c r="K16" s="148">
        <f>SUM(K4:K15)</f>
        <v>7804</v>
      </c>
      <c r="L16" s="197">
        <f>SUM(L4:L15)</f>
        <v>66601</v>
      </c>
    </row>
    <row r="17" spans="1:7" ht="12.75">
      <c r="A17" s="52"/>
      <c r="B17" s="52"/>
      <c r="C17" s="52"/>
      <c r="D17" s="52"/>
      <c r="E17" s="52"/>
      <c r="F17" s="52"/>
      <c r="G17" s="52"/>
    </row>
    <row r="18" spans="1:7" ht="12.75">
      <c r="A18" s="52"/>
      <c r="B18" s="52"/>
      <c r="C18" s="52"/>
      <c r="D18" s="52"/>
      <c r="E18" s="52"/>
      <c r="F18" s="52"/>
      <c r="G18" s="52"/>
    </row>
    <row r="22" ht="12.75">
      <c r="D22" t="s">
        <v>298</v>
      </c>
    </row>
  </sheetData>
  <mergeCells count="4">
    <mergeCell ref="A2:A3"/>
    <mergeCell ref="B2:B3"/>
    <mergeCell ref="C2:H2"/>
    <mergeCell ref="I2:L2"/>
  </mergeCells>
  <printOptions horizontalCentered="1"/>
  <pageMargins left="0.1968503937007874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34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45.25390625" style="0" customWidth="1"/>
    <col min="2" max="2" width="13.25390625" style="0" customWidth="1"/>
    <col min="3" max="3" width="10.25390625" style="0" customWidth="1"/>
    <col min="4" max="4" width="15.625" style="0" customWidth="1"/>
    <col min="5" max="5" width="18.75390625" style="0" customWidth="1"/>
  </cols>
  <sheetData>
    <row r="2" ht="23.25">
      <c r="A2" s="221"/>
    </row>
    <row r="4" ht="20.25">
      <c r="A4" s="222" t="s">
        <v>315</v>
      </c>
    </row>
    <row r="6" ht="13.5" thickBot="1"/>
    <row r="7" spans="1:5" ht="12.75">
      <c r="A7" s="382" t="s">
        <v>109</v>
      </c>
      <c r="B7" s="357" t="s">
        <v>1</v>
      </c>
      <c r="C7" s="390" t="s">
        <v>306</v>
      </c>
      <c r="D7" s="223" t="s">
        <v>316</v>
      </c>
      <c r="E7" s="224" t="s">
        <v>317</v>
      </c>
    </row>
    <row r="8" spans="1:5" ht="13.5" thickBot="1">
      <c r="A8" s="383"/>
      <c r="B8" s="381"/>
      <c r="C8" s="391"/>
      <c r="D8" s="214" t="s">
        <v>318</v>
      </c>
      <c r="E8" s="208" t="s">
        <v>319</v>
      </c>
    </row>
    <row r="9" spans="1:5" ht="12.75">
      <c r="A9" s="12"/>
      <c r="B9" s="64"/>
      <c r="C9" s="64"/>
      <c r="D9" s="64"/>
      <c r="E9" s="13"/>
    </row>
    <row r="10" spans="1:5" ht="12.75">
      <c r="A10" s="63" t="s">
        <v>307</v>
      </c>
      <c r="B10" s="65">
        <v>70872503</v>
      </c>
      <c r="C10" s="65">
        <v>3121</v>
      </c>
      <c r="D10" s="183">
        <v>52</v>
      </c>
      <c r="E10" s="21">
        <v>13406</v>
      </c>
    </row>
    <row r="11" spans="1:5" ht="12.75">
      <c r="A11" s="63" t="s">
        <v>308</v>
      </c>
      <c r="B11" s="65">
        <v>70872767</v>
      </c>
      <c r="C11" s="65">
        <v>3121</v>
      </c>
      <c r="D11" s="183">
        <v>152</v>
      </c>
      <c r="E11" s="21">
        <v>41653</v>
      </c>
    </row>
    <row r="12" spans="1:5" ht="12.75">
      <c r="A12" s="63" t="s">
        <v>309</v>
      </c>
      <c r="B12" s="65">
        <v>70872589</v>
      </c>
      <c r="C12" s="65">
        <v>3122</v>
      </c>
      <c r="D12" s="183">
        <v>70</v>
      </c>
      <c r="E12" s="21">
        <v>18042</v>
      </c>
    </row>
    <row r="13" spans="1:5" ht="12.75">
      <c r="A13" s="63" t="s">
        <v>310</v>
      </c>
      <c r="B13" s="65">
        <v>60446242</v>
      </c>
      <c r="C13" s="65">
        <v>3122</v>
      </c>
      <c r="D13" s="183">
        <v>69</v>
      </c>
      <c r="E13" s="21">
        <v>17195</v>
      </c>
    </row>
    <row r="14" spans="1:5" ht="12.75">
      <c r="A14" s="63" t="s">
        <v>311</v>
      </c>
      <c r="B14" s="65">
        <v>70873160</v>
      </c>
      <c r="C14" s="65">
        <v>3114</v>
      </c>
      <c r="D14" s="183">
        <v>43</v>
      </c>
      <c r="E14" s="21">
        <v>9390</v>
      </c>
    </row>
    <row r="15" spans="1:5" ht="13.5" thickBot="1">
      <c r="A15" s="314" t="s">
        <v>313</v>
      </c>
      <c r="B15" s="315">
        <v>70874204</v>
      </c>
      <c r="C15" s="315">
        <v>3239</v>
      </c>
      <c r="D15" s="316">
        <v>56</v>
      </c>
      <c r="E15" s="317">
        <v>13061</v>
      </c>
    </row>
    <row r="16" spans="1:5" ht="14.25" thickBot="1" thickTop="1">
      <c r="A16" s="149" t="s">
        <v>52</v>
      </c>
      <c r="B16" s="150"/>
      <c r="C16" s="150"/>
      <c r="D16" s="184">
        <f>SUM(D10:D15)</f>
        <v>442</v>
      </c>
      <c r="E16" s="109">
        <f>SUM(E10:E15)</f>
        <v>112747</v>
      </c>
    </row>
    <row r="19" spans="1:6" ht="12.75">
      <c r="A19" s="219"/>
      <c r="B19" s="219"/>
      <c r="C19" s="219"/>
      <c r="D19" s="225"/>
      <c r="E19" s="213"/>
      <c r="F19" s="52"/>
    </row>
    <row r="22" ht="18.75">
      <c r="A22" s="226" t="s">
        <v>327</v>
      </c>
    </row>
    <row r="23" ht="18.75">
      <c r="A23" s="226" t="s">
        <v>320</v>
      </c>
    </row>
    <row r="24" ht="10.5" customHeight="1"/>
    <row r="25" ht="10.5" customHeight="1" thickBot="1"/>
    <row r="26" ht="0.75" customHeight="1" hidden="1" thickBot="1"/>
    <row r="27" spans="1:5" ht="15" customHeight="1">
      <c r="A27" s="382" t="s">
        <v>109</v>
      </c>
      <c r="B27" s="357" t="s">
        <v>1</v>
      </c>
      <c r="C27" s="357" t="s">
        <v>306</v>
      </c>
      <c r="D27" s="215" t="s">
        <v>321</v>
      </c>
      <c r="E27" s="227" t="s">
        <v>322</v>
      </c>
    </row>
    <row r="28" spans="1:5" ht="0.75" customHeight="1">
      <c r="A28" s="387"/>
      <c r="B28" s="388"/>
      <c r="C28" s="388"/>
      <c r="D28" s="228"/>
      <c r="E28" s="229"/>
    </row>
    <row r="29" spans="1:5" ht="0.75" customHeight="1">
      <c r="A29" s="387"/>
      <c r="B29" s="388"/>
      <c r="C29" s="388"/>
      <c r="D29" s="228"/>
      <c r="E29" s="229"/>
    </row>
    <row r="30" spans="1:5" ht="0.75" customHeight="1">
      <c r="A30" s="387"/>
      <c r="B30" s="388"/>
      <c r="C30" s="388"/>
      <c r="D30" s="228"/>
      <c r="E30" s="229"/>
    </row>
    <row r="31" spans="1:5" ht="18" customHeight="1">
      <c r="A31" s="387"/>
      <c r="B31" s="388"/>
      <c r="C31" s="388"/>
      <c r="D31" s="230" t="s">
        <v>323</v>
      </c>
      <c r="E31" s="229" t="s">
        <v>324</v>
      </c>
    </row>
    <row r="32" spans="1:5" ht="15" customHeight="1" thickBot="1">
      <c r="A32" s="383"/>
      <c r="B32" s="381"/>
      <c r="C32" s="389"/>
      <c r="D32" s="186">
        <v>2004</v>
      </c>
      <c r="E32" s="231"/>
    </row>
    <row r="33" spans="1:5" ht="15" customHeight="1">
      <c r="A33" s="232"/>
      <c r="B33" s="233"/>
      <c r="C33" s="233"/>
      <c r="D33" s="234"/>
      <c r="E33" s="235"/>
    </row>
    <row r="34" spans="1:5" ht="15" customHeight="1" thickBot="1">
      <c r="A34" s="204" t="s">
        <v>312</v>
      </c>
      <c r="B34" s="236" t="s">
        <v>314</v>
      </c>
      <c r="C34" s="205">
        <v>3421</v>
      </c>
      <c r="D34" s="237">
        <v>79</v>
      </c>
      <c r="E34" s="238">
        <v>0.25</v>
      </c>
    </row>
  </sheetData>
  <mergeCells count="6">
    <mergeCell ref="A27:A32"/>
    <mergeCell ref="B27:B32"/>
    <mergeCell ref="C27:C32"/>
    <mergeCell ref="A7:A8"/>
    <mergeCell ref="B7:B8"/>
    <mergeCell ref="C7:C8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91"/>
  <sheetViews>
    <sheetView zoomScale="75" zoomScaleNormal="75" workbookViewId="0" topLeftCell="A1">
      <selection activeCell="B1" sqref="B1"/>
    </sheetView>
  </sheetViews>
  <sheetFormatPr defaultColWidth="9.00390625" defaultRowHeight="12.75"/>
  <cols>
    <col min="1" max="1" width="41.375" style="0" customWidth="1"/>
    <col min="2" max="2" width="10.625" style="0" customWidth="1"/>
    <col min="3" max="3" width="7.75390625" style="0" customWidth="1"/>
    <col min="4" max="4" width="8.375" style="0" customWidth="1"/>
    <col min="5" max="5" width="8.25390625" style="0" customWidth="1"/>
    <col min="7" max="7" width="8.00390625" style="0" customWidth="1"/>
    <col min="8" max="8" width="8.75390625" style="0" customWidth="1"/>
    <col min="9" max="9" width="0" style="0" hidden="1" customWidth="1"/>
    <col min="10" max="11" width="9.25390625" style="0" hidden="1" customWidth="1"/>
    <col min="12" max="12" width="10.375" style="0" hidden="1" customWidth="1"/>
  </cols>
  <sheetData>
    <row r="1" ht="13.5" thickBot="1"/>
    <row r="2" spans="1:12" ht="13.5" thickBot="1">
      <c r="A2" s="320" t="s">
        <v>54</v>
      </c>
      <c r="B2" s="333" t="s">
        <v>1</v>
      </c>
      <c r="C2" s="335" t="s">
        <v>55</v>
      </c>
      <c r="D2" s="325"/>
      <c r="E2" s="325"/>
      <c r="F2" s="325"/>
      <c r="G2" s="325"/>
      <c r="H2" s="326"/>
      <c r="I2" s="336" t="s">
        <v>55</v>
      </c>
      <c r="J2" s="337"/>
      <c r="K2" s="337"/>
      <c r="L2" s="338"/>
    </row>
    <row r="3" spans="1:12" ht="26.25" thickBot="1">
      <c r="A3" s="332"/>
      <c r="B3" s="334"/>
      <c r="C3" s="1" t="s">
        <v>56</v>
      </c>
      <c r="D3" s="2" t="s">
        <v>4</v>
      </c>
      <c r="E3" s="1" t="s">
        <v>5</v>
      </c>
      <c r="F3" s="1" t="s">
        <v>6</v>
      </c>
      <c r="G3" s="1" t="s">
        <v>7</v>
      </c>
      <c r="H3" s="3" t="s">
        <v>8</v>
      </c>
      <c r="I3" s="4" t="s">
        <v>9</v>
      </c>
      <c r="J3" s="1" t="s">
        <v>325</v>
      </c>
      <c r="K3" s="258" t="s">
        <v>326</v>
      </c>
      <c r="L3" s="5" t="s">
        <v>8</v>
      </c>
    </row>
    <row r="4" spans="1:12" ht="12.75">
      <c r="A4" s="37" t="s">
        <v>57</v>
      </c>
      <c r="B4" s="38"/>
      <c r="C4" s="39"/>
      <c r="D4" s="40"/>
      <c r="E4" s="39"/>
      <c r="F4" s="39"/>
      <c r="G4" s="39"/>
      <c r="H4" s="41"/>
      <c r="I4" s="42"/>
      <c r="J4" s="10"/>
      <c r="K4" s="271"/>
      <c r="L4" s="11"/>
    </row>
    <row r="5" spans="1:12" ht="12.75">
      <c r="A5" s="43" t="s">
        <v>58</v>
      </c>
      <c r="B5" s="44">
        <v>70837872</v>
      </c>
      <c r="C5" s="45">
        <v>55</v>
      </c>
      <c r="D5" s="46">
        <v>12836</v>
      </c>
      <c r="E5" s="47">
        <v>171</v>
      </c>
      <c r="F5" s="47">
        <v>4860</v>
      </c>
      <c r="G5" s="47">
        <v>685</v>
      </c>
      <c r="H5" s="48">
        <f aca="true" t="shared" si="0" ref="H5:H33">SUM(D5:G5)</f>
        <v>18552</v>
      </c>
      <c r="I5" s="20">
        <v>1729</v>
      </c>
      <c r="J5" s="16">
        <v>90</v>
      </c>
      <c r="K5" s="270">
        <f>+I5+J5</f>
        <v>1819</v>
      </c>
      <c r="L5" s="74">
        <f>+H5+K5</f>
        <v>20371</v>
      </c>
    </row>
    <row r="6" spans="1:12" ht="12.75">
      <c r="A6" s="14" t="s">
        <v>59</v>
      </c>
      <c r="B6" s="49">
        <v>70837864</v>
      </c>
      <c r="C6" s="16">
        <v>25.6</v>
      </c>
      <c r="D6" s="17">
        <v>5981</v>
      </c>
      <c r="E6" s="18">
        <v>30</v>
      </c>
      <c r="F6" s="18">
        <v>2245</v>
      </c>
      <c r="G6" s="18">
        <v>489</v>
      </c>
      <c r="H6" s="19">
        <f t="shared" si="0"/>
        <v>8745</v>
      </c>
      <c r="I6" s="20">
        <v>1781</v>
      </c>
      <c r="J6" s="16">
        <v>-8</v>
      </c>
      <c r="K6" s="296">
        <f aca="true" t="shared" si="1" ref="K6:K33">+I6+J6</f>
        <v>1773</v>
      </c>
      <c r="L6" s="74">
        <f aca="true" t="shared" si="2" ref="L6:L33">+H6+K6</f>
        <v>10518</v>
      </c>
    </row>
    <row r="7" spans="1:12" ht="12.75">
      <c r="A7" s="14" t="s">
        <v>60</v>
      </c>
      <c r="B7" s="49">
        <v>70837902</v>
      </c>
      <c r="C7" s="16">
        <v>45</v>
      </c>
      <c r="D7" s="17">
        <v>9153</v>
      </c>
      <c r="E7" s="18">
        <v>61</v>
      </c>
      <c r="F7" s="18">
        <v>3445</v>
      </c>
      <c r="G7" s="18">
        <v>308</v>
      </c>
      <c r="H7" s="19">
        <f t="shared" si="0"/>
        <v>12967</v>
      </c>
      <c r="I7" s="20">
        <v>2705</v>
      </c>
      <c r="J7" s="16">
        <v>673</v>
      </c>
      <c r="K7" s="296">
        <f t="shared" si="1"/>
        <v>3378</v>
      </c>
      <c r="L7" s="74">
        <f t="shared" si="2"/>
        <v>16345</v>
      </c>
    </row>
    <row r="8" spans="1:12" ht="12.75">
      <c r="A8" s="14" t="s">
        <v>61</v>
      </c>
      <c r="B8" s="49">
        <v>61388866</v>
      </c>
      <c r="C8" s="16">
        <v>80</v>
      </c>
      <c r="D8" s="17">
        <v>18434</v>
      </c>
      <c r="E8" s="18">
        <v>130</v>
      </c>
      <c r="F8" s="18">
        <v>6934</v>
      </c>
      <c r="G8" s="18">
        <v>1035</v>
      </c>
      <c r="H8" s="19">
        <f t="shared" si="0"/>
        <v>26533</v>
      </c>
      <c r="I8" s="20">
        <v>2500</v>
      </c>
      <c r="J8" s="16">
        <v>-1719</v>
      </c>
      <c r="K8" s="296">
        <f t="shared" si="1"/>
        <v>781</v>
      </c>
      <c r="L8" s="74">
        <f t="shared" si="2"/>
        <v>27314</v>
      </c>
    </row>
    <row r="9" spans="1:12" ht="12.75">
      <c r="A9" s="14" t="s">
        <v>62</v>
      </c>
      <c r="B9" s="49">
        <v>61388726</v>
      </c>
      <c r="C9" s="16">
        <v>42</v>
      </c>
      <c r="D9" s="17">
        <v>9987</v>
      </c>
      <c r="E9" s="18">
        <v>90</v>
      </c>
      <c r="F9" s="18">
        <v>3766</v>
      </c>
      <c r="G9" s="18">
        <v>919</v>
      </c>
      <c r="H9" s="19">
        <f t="shared" si="0"/>
        <v>14762</v>
      </c>
      <c r="I9" s="20">
        <v>2281</v>
      </c>
      <c r="J9" s="16">
        <v>458</v>
      </c>
      <c r="K9" s="296">
        <f t="shared" si="1"/>
        <v>2739</v>
      </c>
      <c r="L9" s="74">
        <f t="shared" si="2"/>
        <v>17501</v>
      </c>
    </row>
    <row r="10" spans="1:12" ht="12.75">
      <c r="A10" s="14" t="s">
        <v>63</v>
      </c>
      <c r="B10" s="49">
        <v>70837911</v>
      </c>
      <c r="C10" s="16">
        <v>179</v>
      </c>
      <c r="D10" s="17">
        <v>42240</v>
      </c>
      <c r="E10" s="18">
        <v>456</v>
      </c>
      <c r="F10" s="18">
        <v>15966</v>
      </c>
      <c r="G10" s="18">
        <v>933</v>
      </c>
      <c r="H10" s="19">
        <f t="shared" si="0"/>
        <v>59595</v>
      </c>
      <c r="I10" s="20">
        <v>2989</v>
      </c>
      <c r="J10" s="16">
        <v>36</v>
      </c>
      <c r="K10" s="296">
        <f t="shared" si="1"/>
        <v>3025</v>
      </c>
      <c r="L10" s="74">
        <f t="shared" si="2"/>
        <v>62620</v>
      </c>
    </row>
    <row r="11" spans="1:12" ht="12.75">
      <c r="A11" s="14" t="s">
        <v>64</v>
      </c>
      <c r="B11" s="49">
        <v>70837775</v>
      </c>
      <c r="C11" s="16">
        <v>58</v>
      </c>
      <c r="D11" s="17">
        <v>13473</v>
      </c>
      <c r="E11" s="18">
        <v>126</v>
      </c>
      <c r="F11" s="18">
        <v>5084</v>
      </c>
      <c r="G11" s="18">
        <v>748</v>
      </c>
      <c r="H11" s="19">
        <f t="shared" si="0"/>
        <v>19431</v>
      </c>
      <c r="I11" s="20">
        <v>2662</v>
      </c>
      <c r="J11" s="16">
        <v>76</v>
      </c>
      <c r="K11" s="296">
        <f t="shared" si="1"/>
        <v>2738</v>
      </c>
      <c r="L11" s="74">
        <f t="shared" si="2"/>
        <v>22169</v>
      </c>
    </row>
    <row r="12" spans="1:12" ht="12.75">
      <c r="A12" s="14" t="s">
        <v>66</v>
      </c>
      <c r="B12" s="49">
        <v>61385301</v>
      </c>
      <c r="C12" s="16">
        <v>68.8</v>
      </c>
      <c r="D12" s="17">
        <v>16055</v>
      </c>
      <c r="E12" s="18">
        <v>146</v>
      </c>
      <c r="F12" s="18">
        <v>6054</v>
      </c>
      <c r="G12" s="18">
        <v>668</v>
      </c>
      <c r="H12" s="19">
        <f t="shared" si="0"/>
        <v>22923</v>
      </c>
      <c r="I12" s="20">
        <v>3505</v>
      </c>
      <c r="J12" s="16">
        <v>773</v>
      </c>
      <c r="K12" s="296">
        <f t="shared" si="1"/>
        <v>4278</v>
      </c>
      <c r="L12" s="74">
        <f t="shared" si="2"/>
        <v>27201</v>
      </c>
    </row>
    <row r="13" spans="1:12" ht="12.75">
      <c r="A13" s="14" t="s">
        <v>67</v>
      </c>
      <c r="B13" s="49">
        <v>61385930</v>
      </c>
      <c r="C13" s="16">
        <v>37</v>
      </c>
      <c r="D13" s="17">
        <v>8653</v>
      </c>
      <c r="E13" s="18">
        <v>300</v>
      </c>
      <c r="F13" s="18">
        <v>3341</v>
      </c>
      <c r="G13" s="18">
        <v>333</v>
      </c>
      <c r="H13" s="19">
        <f t="shared" si="0"/>
        <v>12627</v>
      </c>
      <c r="I13" s="20">
        <v>2337</v>
      </c>
      <c r="J13" s="16">
        <v>54</v>
      </c>
      <c r="K13" s="296">
        <f t="shared" si="1"/>
        <v>2391</v>
      </c>
      <c r="L13" s="74">
        <f t="shared" si="2"/>
        <v>15018</v>
      </c>
    </row>
    <row r="14" spans="1:12" ht="12.75">
      <c r="A14" s="14" t="s">
        <v>68</v>
      </c>
      <c r="B14" s="49">
        <v>638463</v>
      </c>
      <c r="C14" s="16">
        <v>79</v>
      </c>
      <c r="D14" s="17">
        <v>18069</v>
      </c>
      <c r="E14" s="18">
        <v>68</v>
      </c>
      <c r="F14" s="18">
        <v>6786</v>
      </c>
      <c r="G14" s="18">
        <v>384</v>
      </c>
      <c r="H14" s="19">
        <f t="shared" si="0"/>
        <v>25307</v>
      </c>
      <c r="I14" s="20">
        <v>3143</v>
      </c>
      <c r="J14" s="16">
        <v>-179.6</v>
      </c>
      <c r="K14" s="296">
        <f t="shared" si="1"/>
        <v>2963.4</v>
      </c>
      <c r="L14" s="74">
        <f t="shared" si="2"/>
        <v>28270.4</v>
      </c>
    </row>
    <row r="15" spans="1:12" ht="12.75">
      <c r="A15" s="14" t="s">
        <v>69</v>
      </c>
      <c r="B15" s="49">
        <v>61386138</v>
      </c>
      <c r="C15" s="16">
        <v>43</v>
      </c>
      <c r="D15" s="17">
        <v>9615</v>
      </c>
      <c r="E15" s="18">
        <v>110</v>
      </c>
      <c r="F15" s="18">
        <v>3636</v>
      </c>
      <c r="G15" s="18">
        <v>408</v>
      </c>
      <c r="H15" s="19">
        <f t="shared" si="0"/>
        <v>13769</v>
      </c>
      <c r="I15" s="20">
        <v>1622</v>
      </c>
      <c r="J15" s="16">
        <v>70</v>
      </c>
      <c r="K15" s="296">
        <f t="shared" si="1"/>
        <v>1692</v>
      </c>
      <c r="L15" s="74">
        <f t="shared" si="2"/>
        <v>15461</v>
      </c>
    </row>
    <row r="16" spans="1:12" ht="12.75">
      <c r="A16" s="14" t="s">
        <v>70</v>
      </c>
      <c r="B16" s="49">
        <v>61386774</v>
      </c>
      <c r="C16" s="16">
        <v>48</v>
      </c>
      <c r="D16" s="17">
        <v>11086</v>
      </c>
      <c r="E16" s="18">
        <v>192</v>
      </c>
      <c r="F16" s="18">
        <v>4215</v>
      </c>
      <c r="G16" s="18">
        <v>728</v>
      </c>
      <c r="H16" s="19">
        <f t="shared" si="0"/>
        <v>16221</v>
      </c>
      <c r="I16" s="20">
        <v>2209</v>
      </c>
      <c r="J16" s="16">
        <v>45</v>
      </c>
      <c r="K16" s="296">
        <f t="shared" si="1"/>
        <v>2254</v>
      </c>
      <c r="L16" s="74">
        <f t="shared" si="2"/>
        <v>18475</v>
      </c>
    </row>
    <row r="17" spans="1:12" ht="12.75">
      <c r="A17" s="14" t="s">
        <v>71</v>
      </c>
      <c r="B17" s="49">
        <v>70107050</v>
      </c>
      <c r="C17" s="16">
        <v>47</v>
      </c>
      <c r="D17" s="17">
        <v>10479</v>
      </c>
      <c r="E17" s="18">
        <v>54</v>
      </c>
      <c r="F17" s="18">
        <v>3941</v>
      </c>
      <c r="G17" s="18">
        <v>410</v>
      </c>
      <c r="H17" s="19">
        <f t="shared" si="0"/>
        <v>14884</v>
      </c>
      <c r="I17" s="20">
        <v>2111</v>
      </c>
      <c r="J17" s="16">
        <v>5</v>
      </c>
      <c r="K17" s="296">
        <f t="shared" si="1"/>
        <v>2116</v>
      </c>
      <c r="L17" s="74">
        <f t="shared" si="2"/>
        <v>17000</v>
      </c>
    </row>
    <row r="18" spans="1:12" ht="12.75">
      <c r="A18" s="14" t="s">
        <v>72</v>
      </c>
      <c r="B18" s="49">
        <v>49625462</v>
      </c>
      <c r="C18" s="16">
        <v>75</v>
      </c>
      <c r="D18" s="17">
        <v>16380</v>
      </c>
      <c r="E18" s="18">
        <v>206</v>
      </c>
      <c r="F18" s="18">
        <v>6167</v>
      </c>
      <c r="G18" s="18">
        <v>791</v>
      </c>
      <c r="H18" s="19">
        <f t="shared" si="0"/>
        <v>23544</v>
      </c>
      <c r="I18" s="20">
        <v>1926</v>
      </c>
      <c r="J18" s="16">
        <v>338</v>
      </c>
      <c r="K18" s="296">
        <f t="shared" si="1"/>
        <v>2264</v>
      </c>
      <c r="L18" s="74">
        <f t="shared" si="2"/>
        <v>25808</v>
      </c>
    </row>
    <row r="19" spans="1:12" ht="12.75">
      <c r="A19" s="14" t="s">
        <v>73</v>
      </c>
      <c r="B19" s="49">
        <v>61386871</v>
      </c>
      <c r="C19" s="16">
        <v>40</v>
      </c>
      <c r="D19" s="17">
        <v>8375</v>
      </c>
      <c r="E19" s="18">
        <v>166</v>
      </c>
      <c r="F19" s="18">
        <v>3192</v>
      </c>
      <c r="G19" s="18">
        <v>346</v>
      </c>
      <c r="H19" s="19">
        <f t="shared" si="0"/>
        <v>12079</v>
      </c>
      <c r="I19" s="20">
        <v>1992</v>
      </c>
      <c r="J19" s="16">
        <v>304</v>
      </c>
      <c r="K19" s="296">
        <f t="shared" si="1"/>
        <v>2296</v>
      </c>
      <c r="L19" s="74">
        <f t="shared" si="2"/>
        <v>14375</v>
      </c>
    </row>
    <row r="20" spans="1:12" ht="12.75">
      <c r="A20" s="14" t="s">
        <v>74</v>
      </c>
      <c r="B20" s="49">
        <v>61385948</v>
      </c>
      <c r="C20" s="16">
        <v>58</v>
      </c>
      <c r="D20" s="17">
        <v>12892</v>
      </c>
      <c r="E20" s="18">
        <v>214</v>
      </c>
      <c r="F20" s="18">
        <v>4893</v>
      </c>
      <c r="G20" s="18">
        <v>500</v>
      </c>
      <c r="H20" s="19">
        <f t="shared" si="0"/>
        <v>18499</v>
      </c>
      <c r="I20" s="20">
        <v>3651</v>
      </c>
      <c r="J20" s="16">
        <v>445</v>
      </c>
      <c r="K20" s="296">
        <f t="shared" si="1"/>
        <v>4096</v>
      </c>
      <c r="L20" s="74">
        <f t="shared" si="2"/>
        <v>22595</v>
      </c>
    </row>
    <row r="21" spans="1:12" ht="12.75">
      <c r="A21" s="14" t="s">
        <v>75</v>
      </c>
      <c r="B21" s="49">
        <v>49624059</v>
      </c>
      <c r="C21" s="16">
        <v>72</v>
      </c>
      <c r="D21" s="17">
        <v>15970</v>
      </c>
      <c r="E21" s="18">
        <v>100</v>
      </c>
      <c r="F21" s="18">
        <v>6008</v>
      </c>
      <c r="G21" s="18">
        <v>1280</v>
      </c>
      <c r="H21" s="19">
        <f t="shared" si="0"/>
        <v>23358</v>
      </c>
      <c r="I21" s="20">
        <v>3999</v>
      </c>
      <c r="J21" s="16">
        <v>778</v>
      </c>
      <c r="K21" s="296">
        <f t="shared" si="1"/>
        <v>4777</v>
      </c>
      <c r="L21" s="74">
        <f t="shared" si="2"/>
        <v>28135</v>
      </c>
    </row>
    <row r="22" spans="1:12" ht="12.75">
      <c r="A22" s="14" t="s">
        <v>76</v>
      </c>
      <c r="B22" s="49">
        <v>49626655</v>
      </c>
      <c r="C22" s="16">
        <v>24</v>
      </c>
      <c r="D22" s="17">
        <v>4743</v>
      </c>
      <c r="E22" s="18">
        <v>312</v>
      </c>
      <c r="F22" s="18">
        <v>1881</v>
      </c>
      <c r="G22" s="18">
        <v>361</v>
      </c>
      <c r="H22" s="19">
        <f t="shared" si="0"/>
        <v>7297</v>
      </c>
      <c r="I22" s="20">
        <v>1622</v>
      </c>
      <c r="J22" s="16">
        <v>-79</v>
      </c>
      <c r="K22" s="296">
        <f t="shared" si="1"/>
        <v>1543</v>
      </c>
      <c r="L22" s="74">
        <f t="shared" si="2"/>
        <v>8840</v>
      </c>
    </row>
    <row r="23" spans="1:12" ht="12.75">
      <c r="A23" s="14" t="s">
        <v>77</v>
      </c>
      <c r="B23" s="49">
        <v>61386855</v>
      </c>
      <c r="C23" s="16">
        <v>59</v>
      </c>
      <c r="D23" s="17">
        <v>13100</v>
      </c>
      <c r="E23" s="18">
        <v>130</v>
      </c>
      <c r="F23" s="18">
        <v>4947</v>
      </c>
      <c r="G23" s="18">
        <v>736</v>
      </c>
      <c r="H23" s="19">
        <f t="shared" si="0"/>
        <v>18913</v>
      </c>
      <c r="I23" s="20">
        <v>3960</v>
      </c>
      <c r="J23" s="16">
        <v>65</v>
      </c>
      <c r="K23" s="296">
        <f t="shared" si="1"/>
        <v>4025</v>
      </c>
      <c r="L23" s="74">
        <f t="shared" si="2"/>
        <v>22938</v>
      </c>
    </row>
    <row r="24" spans="1:12" ht="12.75">
      <c r="A24" s="14" t="s">
        <v>78</v>
      </c>
      <c r="B24" s="49">
        <v>61384534</v>
      </c>
      <c r="C24" s="16">
        <v>49</v>
      </c>
      <c r="D24" s="17">
        <v>11010</v>
      </c>
      <c r="E24" s="18">
        <v>40</v>
      </c>
      <c r="F24" s="18">
        <v>4133</v>
      </c>
      <c r="G24" s="18">
        <v>405</v>
      </c>
      <c r="H24" s="19">
        <f t="shared" si="0"/>
        <v>15588</v>
      </c>
      <c r="I24" s="20">
        <v>3096</v>
      </c>
      <c r="J24" s="16">
        <v>608</v>
      </c>
      <c r="K24" s="296">
        <f t="shared" si="1"/>
        <v>3704</v>
      </c>
      <c r="L24" s="74">
        <f t="shared" si="2"/>
        <v>19292</v>
      </c>
    </row>
    <row r="25" spans="1:12" ht="12.75">
      <c r="A25" s="14" t="s">
        <v>79</v>
      </c>
      <c r="B25" s="49">
        <v>61388017</v>
      </c>
      <c r="C25" s="16">
        <v>48</v>
      </c>
      <c r="D25" s="17">
        <v>11552</v>
      </c>
      <c r="E25" s="18">
        <v>47</v>
      </c>
      <c r="F25" s="18">
        <v>4333</v>
      </c>
      <c r="G25" s="18">
        <v>638</v>
      </c>
      <c r="H25" s="19">
        <f t="shared" si="0"/>
        <v>16570</v>
      </c>
      <c r="I25" s="20">
        <v>2683</v>
      </c>
      <c r="J25" s="16">
        <v>-11</v>
      </c>
      <c r="K25" s="296">
        <f t="shared" si="1"/>
        <v>2672</v>
      </c>
      <c r="L25" s="74">
        <f t="shared" si="2"/>
        <v>19242</v>
      </c>
    </row>
    <row r="26" spans="1:12" ht="12.75">
      <c r="A26" s="14" t="s">
        <v>80</v>
      </c>
      <c r="B26" s="49">
        <v>61386278</v>
      </c>
      <c r="C26" s="16">
        <v>43</v>
      </c>
      <c r="D26" s="17">
        <v>8333</v>
      </c>
      <c r="E26" s="18">
        <v>87</v>
      </c>
      <c r="F26" s="18">
        <v>3145</v>
      </c>
      <c r="G26" s="18">
        <v>303</v>
      </c>
      <c r="H26" s="19">
        <f t="shared" si="0"/>
        <v>11868</v>
      </c>
      <c r="I26" s="20">
        <v>2531</v>
      </c>
      <c r="J26" s="16">
        <v>-5</v>
      </c>
      <c r="K26" s="296">
        <f t="shared" si="1"/>
        <v>2526</v>
      </c>
      <c r="L26" s="74">
        <f t="shared" si="2"/>
        <v>14394</v>
      </c>
    </row>
    <row r="27" spans="1:12" ht="12.75">
      <c r="A27" s="14" t="s">
        <v>81</v>
      </c>
      <c r="B27" s="49">
        <v>61386251</v>
      </c>
      <c r="C27" s="16">
        <v>60</v>
      </c>
      <c r="D27" s="17">
        <v>13472</v>
      </c>
      <c r="E27" s="18">
        <v>54</v>
      </c>
      <c r="F27" s="18">
        <v>5060</v>
      </c>
      <c r="G27" s="18">
        <v>460</v>
      </c>
      <c r="H27" s="19">
        <f t="shared" si="0"/>
        <v>19046</v>
      </c>
      <c r="I27" s="20">
        <v>2963</v>
      </c>
      <c r="J27" s="16">
        <v>848</v>
      </c>
      <c r="K27" s="296">
        <f t="shared" si="1"/>
        <v>3811</v>
      </c>
      <c r="L27" s="74">
        <f t="shared" si="2"/>
        <v>22857</v>
      </c>
    </row>
    <row r="28" spans="1:12" ht="12.75">
      <c r="A28" s="14" t="s">
        <v>82</v>
      </c>
      <c r="B28" s="49">
        <v>61385387</v>
      </c>
      <c r="C28" s="16">
        <v>51</v>
      </c>
      <c r="D28" s="17">
        <v>11498</v>
      </c>
      <c r="E28" s="18">
        <v>72</v>
      </c>
      <c r="F28" s="18">
        <v>4326</v>
      </c>
      <c r="G28" s="18">
        <v>818</v>
      </c>
      <c r="H28" s="19">
        <f t="shared" si="0"/>
        <v>16714</v>
      </c>
      <c r="I28" s="20">
        <v>2856</v>
      </c>
      <c r="J28" s="16">
        <v>-47</v>
      </c>
      <c r="K28" s="296">
        <f t="shared" si="1"/>
        <v>2809</v>
      </c>
      <c r="L28" s="74">
        <f t="shared" si="2"/>
        <v>19523</v>
      </c>
    </row>
    <row r="29" spans="1:12" ht="12.75">
      <c r="A29" s="14" t="s">
        <v>83</v>
      </c>
      <c r="B29" s="49">
        <v>61385409</v>
      </c>
      <c r="C29" s="16">
        <v>80</v>
      </c>
      <c r="D29" s="17">
        <v>17092</v>
      </c>
      <c r="E29" s="18">
        <v>154</v>
      </c>
      <c r="F29" s="18">
        <v>6449</v>
      </c>
      <c r="G29" s="18">
        <v>642</v>
      </c>
      <c r="H29" s="19">
        <f t="shared" si="0"/>
        <v>24337</v>
      </c>
      <c r="I29" s="20">
        <v>3781</v>
      </c>
      <c r="J29" s="16">
        <v>10</v>
      </c>
      <c r="K29" s="296">
        <f t="shared" si="1"/>
        <v>3791</v>
      </c>
      <c r="L29" s="74">
        <f t="shared" si="2"/>
        <v>28128</v>
      </c>
    </row>
    <row r="30" spans="1:12" ht="12.75">
      <c r="A30" s="14" t="s">
        <v>84</v>
      </c>
      <c r="B30" s="49">
        <v>61385417</v>
      </c>
      <c r="C30" s="16">
        <v>129</v>
      </c>
      <c r="D30" s="17">
        <v>23414</v>
      </c>
      <c r="E30" s="18">
        <v>185</v>
      </c>
      <c r="F30" s="18">
        <v>8817</v>
      </c>
      <c r="G30" s="18">
        <v>2293</v>
      </c>
      <c r="H30" s="19">
        <f t="shared" si="0"/>
        <v>34709</v>
      </c>
      <c r="I30" s="20">
        <v>7332</v>
      </c>
      <c r="J30" s="16">
        <v>723</v>
      </c>
      <c r="K30" s="296">
        <f t="shared" si="1"/>
        <v>8055</v>
      </c>
      <c r="L30" s="74">
        <f t="shared" si="2"/>
        <v>42764</v>
      </c>
    </row>
    <row r="31" spans="1:12" ht="12.75">
      <c r="A31" s="14" t="s">
        <v>85</v>
      </c>
      <c r="B31" s="49">
        <v>638765</v>
      </c>
      <c r="C31" s="16">
        <v>65</v>
      </c>
      <c r="D31" s="17">
        <v>15069</v>
      </c>
      <c r="E31" s="18">
        <v>285</v>
      </c>
      <c r="F31" s="18">
        <v>5726</v>
      </c>
      <c r="G31" s="18">
        <v>1603</v>
      </c>
      <c r="H31" s="19">
        <f t="shared" si="0"/>
        <v>22683</v>
      </c>
      <c r="I31" s="20">
        <v>1665</v>
      </c>
      <c r="J31" s="16">
        <v>140</v>
      </c>
      <c r="K31" s="296">
        <f t="shared" si="1"/>
        <v>1805</v>
      </c>
      <c r="L31" s="74">
        <f t="shared" si="2"/>
        <v>24488</v>
      </c>
    </row>
    <row r="32" spans="1:12" ht="12.75">
      <c r="A32" s="14" t="s">
        <v>86</v>
      </c>
      <c r="B32" s="49">
        <v>60461713</v>
      </c>
      <c r="C32" s="16">
        <v>55</v>
      </c>
      <c r="D32" s="17">
        <v>12587</v>
      </c>
      <c r="E32" s="18">
        <v>140</v>
      </c>
      <c r="F32" s="18">
        <v>4760</v>
      </c>
      <c r="G32" s="18">
        <v>435</v>
      </c>
      <c r="H32" s="19">
        <f t="shared" si="0"/>
        <v>17922</v>
      </c>
      <c r="I32" s="20">
        <v>3291</v>
      </c>
      <c r="J32" s="16">
        <v>113</v>
      </c>
      <c r="K32" s="296">
        <f t="shared" si="1"/>
        <v>3404</v>
      </c>
      <c r="L32" s="74">
        <f t="shared" si="2"/>
        <v>21326</v>
      </c>
    </row>
    <row r="33" spans="1:12" ht="13.5" thickBot="1">
      <c r="A33" s="22" t="s">
        <v>87</v>
      </c>
      <c r="B33" s="50">
        <v>60446242</v>
      </c>
      <c r="C33" s="24"/>
      <c r="D33" s="25"/>
      <c r="E33" s="26"/>
      <c r="F33" s="26"/>
      <c r="G33" s="26">
        <v>2700</v>
      </c>
      <c r="H33" s="27">
        <f t="shared" si="0"/>
        <v>2700</v>
      </c>
      <c r="I33" s="28"/>
      <c r="J33" s="24"/>
      <c r="K33" s="288">
        <f t="shared" si="1"/>
        <v>0</v>
      </c>
      <c r="L33" s="151">
        <f t="shared" si="2"/>
        <v>2700</v>
      </c>
    </row>
    <row r="34" spans="1:12" ht="13.5" thickBot="1">
      <c r="A34" s="30" t="s">
        <v>52</v>
      </c>
      <c r="B34" s="51"/>
      <c r="C34" s="32">
        <f aca="true" t="shared" si="3" ref="C34:L34">SUM(C5:C33)</f>
        <v>1715.4</v>
      </c>
      <c r="D34" s="33">
        <f t="shared" si="3"/>
        <v>381548</v>
      </c>
      <c r="E34" s="34">
        <f t="shared" si="3"/>
        <v>4126</v>
      </c>
      <c r="F34" s="34">
        <f t="shared" si="3"/>
        <v>144110</v>
      </c>
      <c r="G34" s="34">
        <f t="shared" si="3"/>
        <v>22359</v>
      </c>
      <c r="H34" s="35">
        <f t="shared" si="3"/>
        <v>552143</v>
      </c>
      <c r="I34" s="36">
        <f t="shared" si="3"/>
        <v>78922</v>
      </c>
      <c r="J34" s="32">
        <f>SUM(J5:J33)</f>
        <v>4603.4</v>
      </c>
      <c r="K34" s="310">
        <f>SUM(K5:K33)</f>
        <v>83525.4</v>
      </c>
      <c r="L34" s="311">
        <f t="shared" si="3"/>
        <v>635668.4</v>
      </c>
    </row>
    <row r="35" spans="1:12" ht="12.7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spans="1:12" ht="12.7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</row>
    <row r="37" spans="1:12" ht="12.7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1:12" ht="12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1:12" ht="12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0" spans="1:12" ht="12.7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 ht="12.7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12" ht="12.7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2" ht="12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2" ht="12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2" ht="12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1:12" ht="12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1:12" ht="12.7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ht="12.7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</row>
    <row r="50" spans="1:12" ht="12.7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</row>
    <row r="52" spans="1:12" ht="12.7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</row>
    <row r="53" spans="1:12" ht="12.7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</row>
    <row r="54" spans="1:12" ht="12.7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</row>
    <row r="55" spans="1:12" ht="12.7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</row>
    <row r="56" spans="1:12" ht="12.7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</row>
    <row r="57" spans="1:12" ht="12.7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</row>
    <row r="58" spans="1:12" ht="12.7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</row>
    <row r="59" spans="1:12" ht="12.7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</row>
    <row r="60" spans="1:12" ht="12.7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</row>
    <row r="61" spans="1:12" ht="12.7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</row>
    <row r="62" spans="1:12" ht="12.7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</row>
    <row r="63" spans="1:12" ht="12.7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</row>
    <row r="64" spans="1:12" ht="12.7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</row>
    <row r="65" spans="1:12" ht="12.7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</row>
    <row r="66" spans="1:12" ht="12.7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</row>
    <row r="67" spans="1:12" ht="12.7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</row>
    <row r="68" spans="1:12" ht="12.7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</row>
    <row r="69" spans="1:12" ht="12.7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1:12" ht="12.7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</row>
    <row r="72" spans="1:12" ht="12.7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</row>
    <row r="73" spans="1:12" ht="12.7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</row>
    <row r="74" spans="1:12" ht="12.7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</row>
    <row r="75" spans="1:12" ht="12.7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</row>
    <row r="76" spans="1:12" ht="12.7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</row>
    <row r="77" spans="1:12" ht="12.7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</row>
    <row r="78" spans="1:12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</row>
    <row r="79" spans="1:12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</row>
    <row r="80" spans="1:12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</row>
    <row r="81" spans="1:12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</row>
    <row r="82" spans="1:12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</row>
    <row r="83" spans="1:12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</row>
    <row r="84" spans="1:12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</row>
    <row r="85" spans="1:12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</row>
    <row r="86" spans="1:12" ht="12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ht="12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</row>
    <row r="88" spans="1:12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</row>
    <row r="89" spans="1:12" ht="12.7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</row>
    <row r="90" spans="1:12" ht="12.7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</row>
    <row r="91" spans="1:12" ht="12.7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</row>
  </sheetData>
  <mergeCells count="4">
    <mergeCell ref="A2:A3"/>
    <mergeCell ref="B2:B3"/>
    <mergeCell ref="C2:H2"/>
    <mergeCell ref="I2:L2"/>
  </mergeCells>
  <printOptions horizontalCentered="1"/>
  <pageMargins left="0.1968503937007874" right="0.1968503937007874" top="0.984251968503937" bottom="0.5905511811023623" header="0.5118110236220472" footer="0.5118110236220472"/>
  <pageSetup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114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Z2" sqref="Z2:Z3"/>
    </sheetView>
  </sheetViews>
  <sheetFormatPr defaultColWidth="9.00390625" defaultRowHeight="12.75"/>
  <cols>
    <col min="1" max="1" width="47.375" style="0" customWidth="1"/>
    <col min="2" max="2" width="10.625" style="0" customWidth="1"/>
    <col min="3" max="3" width="8.625" style="0" customWidth="1"/>
    <col min="4" max="4" width="9.625" style="0" customWidth="1"/>
    <col min="5" max="5" width="7.875" style="0" customWidth="1"/>
    <col min="6" max="6" width="7.625" style="0" customWidth="1"/>
    <col min="7" max="7" width="8.375" style="0" customWidth="1"/>
    <col min="8" max="8" width="8.875" style="0" customWidth="1"/>
    <col min="9" max="11" width="8.125" style="0" hidden="1" customWidth="1"/>
    <col min="12" max="12" width="10.00390625" style="0" hidden="1" customWidth="1"/>
    <col min="13" max="13" width="43.125" style="0" customWidth="1"/>
    <col min="14" max="14" width="11.25390625" style="0" customWidth="1"/>
    <col min="15" max="15" width="8.75390625" style="0" customWidth="1"/>
    <col min="16" max="16" width="9.375" style="0" customWidth="1"/>
    <col min="17" max="17" width="9.25390625" style="0" customWidth="1"/>
    <col min="18" max="18" width="9.75390625" style="0" customWidth="1"/>
    <col min="19" max="19" width="8.875" style="0" customWidth="1"/>
    <col min="20" max="20" width="8.75390625" style="0" customWidth="1"/>
    <col min="21" max="21" width="8.375" style="0" hidden="1" customWidth="1"/>
    <col min="22" max="22" width="7.75390625" style="0" hidden="1" customWidth="1"/>
    <col min="23" max="23" width="8.375" style="0" hidden="1" customWidth="1"/>
    <col min="24" max="24" width="10.375" style="0" hidden="1" customWidth="1"/>
    <col min="25" max="25" width="38.75390625" style="0" customWidth="1"/>
    <col min="26" max="26" width="10.00390625" style="0" customWidth="1"/>
    <col min="27" max="27" width="8.375" style="0" customWidth="1"/>
    <col min="28" max="28" width="9.25390625" style="0" customWidth="1"/>
    <col min="29" max="29" width="8.00390625" style="0" customWidth="1"/>
    <col min="30" max="30" width="9.00390625" style="0" customWidth="1"/>
    <col min="31" max="31" width="7.875" style="0" customWidth="1"/>
    <col min="32" max="32" width="8.75390625" style="0" customWidth="1"/>
    <col min="33" max="34" width="7.75390625" style="0" hidden="1" customWidth="1"/>
    <col min="35" max="35" width="9.00390625" style="0" hidden="1" customWidth="1"/>
    <col min="36" max="36" width="10.75390625" style="0" hidden="1" customWidth="1"/>
    <col min="37" max="37" width="41.75390625" style="0" customWidth="1"/>
  </cols>
  <sheetData>
    <row r="1" ht="13.5" thickBot="1"/>
    <row r="2" spans="1:36" ht="12.75" customHeight="1">
      <c r="A2" s="320" t="s">
        <v>88</v>
      </c>
      <c r="B2" s="343" t="s">
        <v>1</v>
      </c>
      <c r="C2" s="335" t="s">
        <v>55</v>
      </c>
      <c r="D2" s="325"/>
      <c r="E2" s="325"/>
      <c r="F2" s="325"/>
      <c r="G2" s="325"/>
      <c r="H2" s="326"/>
      <c r="I2" s="333" t="s">
        <v>55</v>
      </c>
      <c r="J2" s="340"/>
      <c r="K2" s="340"/>
      <c r="L2" s="341"/>
      <c r="M2" s="320" t="s">
        <v>89</v>
      </c>
      <c r="N2" s="345" t="s">
        <v>1</v>
      </c>
      <c r="O2" s="335" t="s">
        <v>90</v>
      </c>
      <c r="P2" s="325"/>
      <c r="Q2" s="325"/>
      <c r="R2" s="325"/>
      <c r="S2" s="325"/>
      <c r="T2" s="326"/>
      <c r="U2" s="339" t="s">
        <v>90</v>
      </c>
      <c r="V2" s="340"/>
      <c r="W2" s="340"/>
      <c r="X2" s="341"/>
      <c r="Y2" s="320" t="s">
        <v>89</v>
      </c>
      <c r="Z2" s="345" t="s">
        <v>1</v>
      </c>
      <c r="AA2" s="348" t="s">
        <v>91</v>
      </c>
      <c r="AB2" s="349"/>
      <c r="AC2" s="349"/>
      <c r="AD2" s="349"/>
      <c r="AE2" s="349"/>
      <c r="AF2" s="350"/>
      <c r="AG2" s="347" t="s">
        <v>92</v>
      </c>
      <c r="AH2" s="325"/>
      <c r="AI2" s="325"/>
      <c r="AJ2" s="326"/>
    </row>
    <row r="3" spans="1:36" ht="39" thickBot="1">
      <c r="A3" s="342"/>
      <c r="B3" s="344"/>
      <c r="C3" s="1" t="s">
        <v>56</v>
      </c>
      <c r="D3" s="2" t="s">
        <v>4</v>
      </c>
      <c r="E3" s="1" t="s">
        <v>5</v>
      </c>
      <c r="F3" s="1" t="s">
        <v>6</v>
      </c>
      <c r="G3" s="1" t="s">
        <v>7</v>
      </c>
      <c r="H3" s="3" t="s">
        <v>8</v>
      </c>
      <c r="I3" s="53" t="s">
        <v>9</v>
      </c>
      <c r="J3" s="1" t="s">
        <v>325</v>
      </c>
      <c r="K3" s="258" t="s">
        <v>326</v>
      </c>
      <c r="L3" s="3" t="s">
        <v>8</v>
      </c>
      <c r="M3" s="342"/>
      <c r="N3" s="346"/>
      <c r="O3" s="1" t="s">
        <v>56</v>
      </c>
      <c r="P3" s="2" t="s">
        <v>4</v>
      </c>
      <c r="Q3" s="1" t="s">
        <v>5</v>
      </c>
      <c r="R3" s="1" t="s">
        <v>6</v>
      </c>
      <c r="S3" s="1" t="s">
        <v>7</v>
      </c>
      <c r="T3" s="3" t="s">
        <v>8</v>
      </c>
      <c r="U3" s="53" t="s">
        <v>9</v>
      </c>
      <c r="V3" s="1" t="s">
        <v>325</v>
      </c>
      <c r="W3" s="258" t="s">
        <v>326</v>
      </c>
      <c r="X3" s="3" t="s">
        <v>8</v>
      </c>
      <c r="Y3" s="342"/>
      <c r="Z3" s="346"/>
      <c r="AA3" s="1" t="s">
        <v>56</v>
      </c>
      <c r="AB3" s="2" t="s">
        <v>4</v>
      </c>
      <c r="AC3" s="1" t="s">
        <v>5</v>
      </c>
      <c r="AD3" s="1" t="s">
        <v>6</v>
      </c>
      <c r="AE3" s="1" t="s">
        <v>7</v>
      </c>
      <c r="AF3" s="3" t="s">
        <v>8</v>
      </c>
      <c r="AG3" s="4" t="s">
        <v>9</v>
      </c>
      <c r="AH3" s="263" t="s">
        <v>325</v>
      </c>
      <c r="AI3" s="258" t="s">
        <v>326</v>
      </c>
      <c r="AJ3" s="5" t="s">
        <v>8</v>
      </c>
    </row>
    <row r="4" spans="1:36" ht="12.75">
      <c r="A4" s="37" t="s">
        <v>93</v>
      </c>
      <c r="B4" s="54"/>
      <c r="C4" s="39"/>
      <c r="D4" s="40"/>
      <c r="E4" s="39"/>
      <c r="F4" s="39"/>
      <c r="G4" s="39"/>
      <c r="H4" s="41"/>
      <c r="I4" s="12"/>
      <c r="J4" s="55"/>
      <c r="K4" s="131"/>
      <c r="L4" s="11"/>
      <c r="M4" s="37" t="s">
        <v>93</v>
      </c>
      <c r="N4" s="56"/>
      <c r="O4" s="57"/>
      <c r="P4" s="58"/>
      <c r="Q4" s="57"/>
      <c r="R4" s="57"/>
      <c r="S4" s="57"/>
      <c r="T4" s="59"/>
      <c r="U4" s="12"/>
      <c r="V4" s="64"/>
      <c r="W4" s="131"/>
      <c r="X4" s="11"/>
      <c r="Y4" s="37" t="s">
        <v>93</v>
      </c>
      <c r="Z4" s="54"/>
      <c r="AA4" s="57"/>
      <c r="AB4" s="58"/>
      <c r="AC4" s="57"/>
      <c r="AD4" s="57"/>
      <c r="AE4" s="57"/>
      <c r="AF4" s="59"/>
      <c r="AG4" s="12"/>
      <c r="AH4" s="64"/>
      <c r="AI4" s="131"/>
      <c r="AJ4" s="11"/>
    </row>
    <row r="5" spans="1:36" ht="12.75">
      <c r="A5" s="14" t="s">
        <v>65</v>
      </c>
      <c r="B5" s="15">
        <v>61387002</v>
      </c>
      <c r="C5" s="16">
        <v>24.2</v>
      </c>
      <c r="D5" s="17">
        <v>5300</v>
      </c>
      <c r="E5" s="18">
        <v>247</v>
      </c>
      <c r="F5" s="18">
        <v>2076</v>
      </c>
      <c r="G5" s="18">
        <v>210</v>
      </c>
      <c r="H5" s="48">
        <f aca="true" t="shared" si="0" ref="H5:H19">SUM(D5:G5)</f>
        <v>7833</v>
      </c>
      <c r="I5" s="116">
        <v>929</v>
      </c>
      <c r="J5" s="264">
        <v>199</v>
      </c>
      <c r="K5" s="260">
        <f>+I5+J5</f>
        <v>1128</v>
      </c>
      <c r="L5" s="267">
        <f>+H5+K5</f>
        <v>8961</v>
      </c>
      <c r="M5" s="14" t="s">
        <v>65</v>
      </c>
      <c r="N5" s="15">
        <v>61387002</v>
      </c>
      <c r="O5" s="60">
        <v>1.3</v>
      </c>
      <c r="P5" s="61">
        <v>349</v>
      </c>
      <c r="Q5" s="60">
        <v>13</v>
      </c>
      <c r="R5" s="60">
        <v>131</v>
      </c>
      <c r="S5" s="60">
        <v>17</v>
      </c>
      <c r="T5" s="62">
        <f aca="true" t="shared" si="1" ref="T5:T19">SUM(P5:S5)</f>
        <v>510</v>
      </c>
      <c r="U5" s="116">
        <v>77</v>
      </c>
      <c r="V5" s="169">
        <v>0</v>
      </c>
      <c r="W5" s="260">
        <f>+U5+V5</f>
        <v>77</v>
      </c>
      <c r="X5" s="267">
        <f>+T5+W5</f>
        <v>587</v>
      </c>
      <c r="Y5" s="14" t="s">
        <v>65</v>
      </c>
      <c r="Z5" s="15">
        <v>61387002</v>
      </c>
      <c r="AA5" s="16">
        <f aca="true" t="shared" si="2" ref="AA5:AA19">SUM(C5+O5)</f>
        <v>25.5</v>
      </c>
      <c r="AB5" s="17">
        <f aca="true" t="shared" si="3" ref="AB5:AB19">SUM(D5+P5)</f>
        <v>5649</v>
      </c>
      <c r="AC5" s="18">
        <f aca="true" t="shared" si="4" ref="AC5:AC19">SUM(E5+Q5)</f>
        <v>260</v>
      </c>
      <c r="AD5" s="18">
        <f aca="true" t="shared" si="5" ref="AD5:AD19">SUM(F5+R5)</f>
        <v>2207</v>
      </c>
      <c r="AE5" s="18">
        <f aca="true" t="shared" si="6" ref="AE5:AE19">SUM(G5+S5)</f>
        <v>227</v>
      </c>
      <c r="AF5" s="19">
        <f aca="true" t="shared" si="7" ref="AF5:AF19">SUM(AB5:AE5)</f>
        <v>8343</v>
      </c>
      <c r="AG5" s="20">
        <f aca="true" t="shared" si="8" ref="AG5:AH19">SUM(I5+U5)</f>
        <v>1006</v>
      </c>
      <c r="AH5" s="210">
        <f t="shared" si="8"/>
        <v>199</v>
      </c>
      <c r="AI5" s="270">
        <f>+AG5+AH5</f>
        <v>1205</v>
      </c>
      <c r="AJ5" s="312">
        <f>+AF5+AI5</f>
        <v>9548</v>
      </c>
    </row>
    <row r="6" spans="1:36" ht="12.75">
      <c r="A6" s="12" t="s">
        <v>94</v>
      </c>
      <c r="B6" s="64">
        <v>70837899</v>
      </c>
      <c r="C6" s="45">
        <v>70</v>
      </c>
      <c r="D6" s="46">
        <v>16260</v>
      </c>
      <c r="E6" s="47">
        <v>300</v>
      </c>
      <c r="F6" s="47">
        <v>6183</v>
      </c>
      <c r="G6" s="47">
        <v>780</v>
      </c>
      <c r="H6" s="48">
        <f t="shared" si="0"/>
        <v>23523</v>
      </c>
      <c r="I6" s="116">
        <v>2844</v>
      </c>
      <c r="J6" s="264">
        <v>193</v>
      </c>
      <c r="K6" s="260">
        <f aca="true" t="shared" si="9" ref="K6:K19">+I6+J6</f>
        <v>3037</v>
      </c>
      <c r="L6" s="267">
        <f aca="true" t="shared" si="10" ref="L6:L19">+H6+K6</f>
        <v>26560</v>
      </c>
      <c r="M6" s="63" t="s">
        <v>94</v>
      </c>
      <c r="N6" s="65">
        <v>70837899</v>
      </c>
      <c r="O6" s="16">
        <v>16</v>
      </c>
      <c r="P6" s="17">
        <v>3104</v>
      </c>
      <c r="Q6" s="18">
        <v>200</v>
      </c>
      <c r="R6" s="18">
        <v>1239</v>
      </c>
      <c r="S6" s="18">
        <v>235</v>
      </c>
      <c r="T6" s="19">
        <f t="shared" si="1"/>
        <v>4778</v>
      </c>
      <c r="U6" s="116">
        <v>1475</v>
      </c>
      <c r="V6" s="169">
        <v>0</v>
      </c>
      <c r="W6" s="217">
        <f aca="true" t="shared" si="11" ref="W6:W19">+U6+V6</f>
        <v>1475</v>
      </c>
      <c r="X6" s="267">
        <f aca="true" t="shared" si="12" ref="X6:X19">+T6+W6</f>
        <v>6253</v>
      </c>
      <c r="Y6" s="63" t="s">
        <v>94</v>
      </c>
      <c r="Z6" s="65">
        <v>70837899</v>
      </c>
      <c r="AA6" s="16">
        <f t="shared" si="2"/>
        <v>86</v>
      </c>
      <c r="AB6" s="17">
        <f t="shared" si="3"/>
        <v>19364</v>
      </c>
      <c r="AC6" s="18">
        <f t="shared" si="4"/>
        <v>500</v>
      </c>
      <c r="AD6" s="18">
        <f t="shared" si="5"/>
        <v>7422</v>
      </c>
      <c r="AE6" s="18">
        <f t="shared" si="6"/>
        <v>1015</v>
      </c>
      <c r="AF6" s="19">
        <f t="shared" si="7"/>
        <v>28301</v>
      </c>
      <c r="AG6" s="20">
        <f t="shared" si="8"/>
        <v>4319</v>
      </c>
      <c r="AH6" s="210">
        <f aca="true" t="shared" si="13" ref="AH6:AH19">SUM(J6+V6)</f>
        <v>193</v>
      </c>
      <c r="AI6" s="270">
        <f aca="true" t="shared" si="14" ref="AI6:AI19">+AG6+AH6</f>
        <v>4512</v>
      </c>
      <c r="AJ6" s="312">
        <f aca="true" t="shared" si="15" ref="AJ6:AJ19">+AF6+AI6</f>
        <v>32813</v>
      </c>
    </row>
    <row r="7" spans="1:36" ht="12.75">
      <c r="A7" s="63" t="s">
        <v>95</v>
      </c>
      <c r="B7" s="65">
        <v>70837881</v>
      </c>
      <c r="C7" s="16">
        <v>44.7</v>
      </c>
      <c r="D7" s="17">
        <v>10053</v>
      </c>
      <c r="E7" s="18">
        <v>40</v>
      </c>
      <c r="F7" s="18">
        <v>3786</v>
      </c>
      <c r="G7" s="18">
        <v>748</v>
      </c>
      <c r="H7" s="19">
        <f t="shared" si="0"/>
        <v>14627</v>
      </c>
      <c r="I7" s="116">
        <v>400</v>
      </c>
      <c r="J7" s="264">
        <v>0</v>
      </c>
      <c r="K7" s="260">
        <f t="shared" si="9"/>
        <v>400</v>
      </c>
      <c r="L7" s="267">
        <f t="shared" si="10"/>
        <v>15027</v>
      </c>
      <c r="M7" s="63" t="s">
        <v>95</v>
      </c>
      <c r="N7" s="65">
        <v>70837881</v>
      </c>
      <c r="O7" s="16">
        <v>10.3</v>
      </c>
      <c r="P7" s="17">
        <v>2134</v>
      </c>
      <c r="Q7" s="18">
        <v>35</v>
      </c>
      <c r="R7" s="18">
        <v>799</v>
      </c>
      <c r="S7" s="18">
        <v>170</v>
      </c>
      <c r="T7" s="19">
        <f t="shared" si="1"/>
        <v>3138</v>
      </c>
      <c r="U7" s="116">
        <v>100</v>
      </c>
      <c r="V7" s="169">
        <v>0</v>
      </c>
      <c r="W7" s="217">
        <f t="shared" si="11"/>
        <v>100</v>
      </c>
      <c r="X7" s="267">
        <f t="shared" si="12"/>
        <v>3238</v>
      </c>
      <c r="Y7" s="63" t="s">
        <v>95</v>
      </c>
      <c r="Z7" s="65">
        <v>70837881</v>
      </c>
      <c r="AA7" s="16">
        <f t="shared" si="2"/>
        <v>55</v>
      </c>
      <c r="AB7" s="17">
        <f t="shared" si="3"/>
        <v>12187</v>
      </c>
      <c r="AC7" s="18">
        <f t="shared" si="4"/>
        <v>75</v>
      </c>
      <c r="AD7" s="18">
        <f t="shared" si="5"/>
        <v>4585</v>
      </c>
      <c r="AE7" s="18">
        <f t="shared" si="6"/>
        <v>918</v>
      </c>
      <c r="AF7" s="19">
        <f t="shared" si="7"/>
        <v>17765</v>
      </c>
      <c r="AG7" s="20">
        <f t="shared" si="8"/>
        <v>500</v>
      </c>
      <c r="AH7" s="210">
        <f t="shared" si="13"/>
        <v>0</v>
      </c>
      <c r="AI7" s="270">
        <f t="shared" si="14"/>
        <v>500</v>
      </c>
      <c r="AJ7" s="312">
        <f t="shared" si="15"/>
        <v>18265</v>
      </c>
    </row>
    <row r="8" spans="1:36" ht="12.75">
      <c r="A8" s="63" t="s">
        <v>96</v>
      </c>
      <c r="B8" s="65">
        <v>70837783</v>
      </c>
      <c r="C8" s="16">
        <v>42</v>
      </c>
      <c r="D8" s="17">
        <v>9788</v>
      </c>
      <c r="E8" s="18">
        <v>300</v>
      </c>
      <c r="F8" s="18">
        <v>3763</v>
      </c>
      <c r="G8" s="18">
        <v>1244</v>
      </c>
      <c r="H8" s="19">
        <f t="shared" si="0"/>
        <v>15095</v>
      </c>
      <c r="I8" s="116">
        <v>2219</v>
      </c>
      <c r="J8" s="264">
        <v>430</v>
      </c>
      <c r="K8" s="260">
        <f t="shared" si="9"/>
        <v>2649</v>
      </c>
      <c r="L8" s="267">
        <f t="shared" si="10"/>
        <v>17744</v>
      </c>
      <c r="M8" s="63" t="s">
        <v>96</v>
      </c>
      <c r="N8" s="65">
        <v>70837783</v>
      </c>
      <c r="O8" s="16">
        <v>7</v>
      </c>
      <c r="P8" s="17">
        <v>1870</v>
      </c>
      <c r="Q8" s="18">
        <v>30</v>
      </c>
      <c r="R8" s="18">
        <v>714</v>
      </c>
      <c r="S8" s="18">
        <v>100</v>
      </c>
      <c r="T8" s="19">
        <f t="shared" si="1"/>
        <v>2714</v>
      </c>
      <c r="U8" s="116">
        <v>355</v>
      </c>
      <c r="V8" s="169">
        <v>0</v>
      </c>
      <c r="W8" s="217">
        <f t="shared" si="11"/>
        <v>355</v>
      </c>
      <c r="X8" s="267">
        <f t="shared" si="12"/>
        <v>3069</v>
      </c>
      <c r="Y8" s="63" t="s">
        <v>96</v>
      </c>
      <c r="Z8" s="65">
        <v>70837783</v>
      </c>
      <c r="AA8" s="16">
        <f t="shared" si="2"/>
        <v>49</v>
      </c>
      <c r="AB8" s="17">
        <f t="shared" si="3"/>
        <v>11658</v>
      </c>
      <c r="AC8" s="18">
        <f t="shared" si="4"/>
        <v>330</v>
      </c>
      <c r="AD8" s="18">
        <f t="shared" si="5"/>
        <v>4477</v>
      </c>
      <c r="AE8" s="18">
        <f t="shared" si="6"/>
        <v>1344</v>
      </c>
      <c r="AF8" s="19">
        <f t="shared" si="7"/>
        <v>17809</v>
      </c>
      <c r="AG8" s="20">
        <f t="shared" si="8"/>
        <v>2574</v>
      </c>
      <c r="AH8" s="210">
        <f t="shared" si="13"/>
        <v>430</v>
      </c>
      <c r="AI8" s="270">
        <f t="shared" si="14"/>
        <v>3004</v>
      </c>
      <c r="AJ8" s="312">
        <f t="shared" si="15"/>
        <v>20813</v>
      </c>
    </row>
    <row r="9" spans="1:36" ht="12.75">
      <c r="A9" s="63" t="s">
        <v>97</v>
      </c>
      <c r="B9" s="65">
        <v>638731</v>
      </c>
      <c r="C9" s="16">
        <v>80.5</v>
      </c>
      <c r="D9" s="17">
        <v>17108</v>
      </c>
      <c r="E9" s="18">
        <v>400</v>
      </c>
      <c r="F9" s="18">
        <v>6540</v>
      </c>
      <c r="G9" s="18">
        <v>893</v>
      </c>
      <c r="H9" s="19">
        <f t="shared" si="0"/>
        <v>24941</v>
      </c>
      <c r="I9" s="116">
        <v>4145</v>
      </c>
      <c r="J9" s="264">
        <v>950</v>
      </c>
      <c r="K9" s="260">
        <f t="shared" si="9"/>
        <v>5095</v>
      </c>
      <c r="L9" s="267">
        <f t="shared" si="10"/>
        <v>30036</v>
      </c>
      <c r="M9" s="63" t="s">
        <v>97</v>
      </c>
      <c r="N9" s="65">
        <v>638731</v>
      </c>
      <c r="O9" s="16">
        <v>11.5</v>
      </c>
      <c r="P9" s="17">
        <v>2760</v>
      </c>
      <c r="Q9" s="18">
        <v>42</v>
      </c>
      <c r="R9" s="18">
        <v>1045</v>
      </c>
      <c r="S9" s="18">
        <v>20</v>
      </c>
      <c r="T9" s="19">
        <f t="shared" si="1"/>
        <v>3867</v>
      </c>
      <c r="U9" s="116">
        <v>580</v>
      </c>
      <c r="V9" s="169">
        <v>0</v>
      </c>
      <c r="W9" s="217">
        <f t="shared" si="11"/>
        <v>580</v>
      </c>
      <c r="X9" s="267">
        <f t="shared" si="12"/>
        <v>4447</v>
      </c>
      <c r="Y9" s="63" t="s">
        <v>97</v>
      </c>
      <c r="Z9" s="65">
        <v>638731</v>
      </c>
      <c r="AA9" s="16">
        <f t="shared" si="2"/>
        <v>92</v>
      </c>
      <c r="AB9" s="17">
        <f t="shared" si="3"/>
        <v>19868</v>
      </c>
      <c r="AC9" s="18">
        <f t="shared" si="4"/>
        <v>442</v>
      </c>
      <c r="AD9" s="18">
        <f t="shared" si="5"/>
        <v>7585</v>
      </c>
      <c r="AE9" s="18">
        <f t="shared" si="6"/>
        <v>913</v>
      </c>
      <c r="AF9" s="19">
        <f t="shared" si="7"/>
        <v>28808</v>
      </c>
      <c r="AG9" s="20">
        <f t="shared" si="8"/>
        <v>4725</v>
      </c>
      <c r="AH9" s="210">
        <f t="shared" si="13"/>
        <v>950</v>
      </c>
      <c r="AI9" s="270">
        <f t="shared" si="14"/>
        <v>5675</v>
      </c>
      <c r="AJ9" s="312">
        <f t="shared" si="15"/>
        <v>34483</v>
      </c>
    </row>
    <row r="10" spans="1:36" ht="12.75">
      <c r="A10" s="63" t="s">
        <v>98</v>
      </c>
      <c r="B10" s="65">
        <v>49327619</v>
      </c>
      <c r="C10" s="16">
        <v>4.1</v>
      </c>
      <c r="D10" s="17">
        <v>564</v>
      </c>
      <c r="E10" s="18">
        <v>0</v>
      </c>
      <c r="F10" s="18">
        <v>211</v>
      </c>
      <c r="G10" s="18">
        <v>264</v>
      </c>
      <c r="H10" s="19">
        <f t="shared" si="0"/>
        <v>1039</v>
      </c>
      <c r="I10" s="116">
        <v>183</v>
      </c>
      <c r="J10" s="264">
        <v>-49</v>
      </c>
      <c r="K10" s="260">
        <f t="shared" si="9"/>
        <v>134</v>
      </c>
      <c r="L10" s="267">
        <f t="shared" si="10"/>
        <v>1173</v>
      </c>
      <c r="M10" s="63" t="s">
        <v>98</v>
      </c>
      <c r="N10" s="65">
        <v>49327619</v>
      </c>
      <c r="O10" s="16">
        <v>20.9</v>
      </c>
      <c r="P10" s="17">
        <v>5946</v>
      </c>
      <c r="Q10" s="18">
        <v>356</v>
      </c>
      <c r="R10" s="18">
        <v>2348</v>
      </c>
      <c r="S10" s="18">
        <v>343</v>
      </c>
      <c r="T10" s="19">
        <f t="shared" si="1"/>
        <v>8993</v>
      </c>
      <c r="U10" s="116">
        <v>922</v>
      </c>
      <c r="V10" s="169">
        <v>0</v>
      </c>
      <c r="W10" s="217">
        <f t="shared" si="11"/>
        <v>922</v>
      </c>
      <c r="X10" s="267">
        <f t="shared" si="12"/>
        <v>9915</v>
      </c>
      <c r="Y10" s="63" t="s">
        <v>98</v>
      </c>
      <c r="Z10" s="65">
        <v>49327619</v>
      </c>
      <c r="AA10" s="16">
        <f t="shared" si="2"/>
        <v>25</v>
      </c>
      <c r="AB10" s="17">
        <f t="shared" si="3"/>
        <v>6510</v>
      </c>
      <c r="AC10" s="18">
        <f t="shared" si="4"/>
        <v>356</v>
      </c>
      <c r="AD10" s="18">
        <f t="shared" si="5"/>
        <v>2559</v>
      </c>
      <c r="AE10" s="18">
        <f t="shared" si="6"/>
        <v>607</v>
      </c>
      <c r="AF10" s="19">
        <f t="shared" si="7"/>
        <v>10032</v>
      </c>
      <c r="AG10" s="20">
        <f t="shared" si="8"/>
        <v>1105</v>
      </c>
      <c r="AH10" s="210">
        <f t="shared" si="13"/>
        <v>-49</v>
      </c>
      <c r="AI10" s="270">
        <f t="shared" si="14"/>
        <v>1056</v>
      </c>
      <c r="AJ10" s="312">
        <f t="shared" si="15"/>
        <v>11088</v>
      </c>
    </row>
    <row r="11" spans="1:36" ht="12.75">
      <c r="A11" s="63" t="s">
        <v>99</v>
      </c>
      <c r="B11" s="65">
        <v>61388025</v>
      </c>
      <c r="C11" s="16">
        <v>60</v>
      </c>
      <c r="D11" s="17">
        <v>12961</v>
      </c>
      <c r="E11" s="18">
        <v>272</v>
      </c>
      <c r="F11" s="18">
        <v>4944</v>
      </c>
      <c r="G11" s="18">
        <v>1085</v>
      </c>
      <c r="H11" s="19">
        <f t="shared" si="0"/>
        <v>19262</v>
      </c>
      <c r="I11" s="116">
        <v>4015</v>
      </c>
      <c r="J11" s="264">
        <v>397</v>
      </c>
      <c r="K11" s="260">
        <f t="shared" si="9"/>
        <v>4412</v>
      </c>
      <c r="L11" s="267">
        <f t="shared" si="10"/>
        <v>23674</v>
      </c>
      <c r="M11" s="63" t="s">
        <v>99</v>
      </c>
      <c r="N11" s="65">
        <v>61388025</v>
      </c>
      <c r="O11" s="16">
        <v>5</v>
      </c>
      <c r="P11" s="17">
        <v>758</v>
      </c>
      <c r="Q11" s="18">
        <v>0</v>
      </c>
      <c r="R11" s="18">
        <v>283</v>
      </c>
      <c r="S11" s="18">
        <v>39</v>
      </c>
      <c r="T11" s="19">
        <f t="shared" si="1"/>
        <v>1080</v>
      </c>
      <c r="U11" s="116">
        <v>160</v>
      </c>
      <c r="V11" s="169">
        <v>0</v>
      </c>
      <c r="W11" s="217">
        <f t="shared" si="11"/>
        <v>160</v>
      </c>
      <c r="X11" s="267">
        <f t="shared" si="12"/>
        <v>1240</v>
      </c>
      <c r="Y11" s="63" t="s">
        <v>99</v>
      </c>
      <c r="Z11" s="65">
        <v>61388025</v>
      </c>
      <c r="AA11" s="16">
        <f t="shared" si="2"/>
        <v>65</v>
      </c>
      <c r="AB11" s="17">
        <f t="shared" si="3"/>
        <v>13719</v>
      </c>
      <c r="AC11" s="18">
        <f t="shared" si="4"/>
        <v>272</v>
      </c>
      <c r="AD11" s="18">
        <f t="shared" si="5"/>
        <v>5227</v>
      </c>
      <c r="AE11" s="18">
        <f t="shared" si="6"/>
        <v>1124</v>
      </c>
      <c r="AF11" s="19">
        <f t="shared" si="7"/>
        <v>20342</v>
      </c>
      <c r="AG11" s="20">
        <f t="shared" si="8"/>
        <v>4175</v>
      </c>
      <c r="AH11" s="210">
        <f t="shared" si="13"/>
        <v>397</v>
      </c>
      <c r="AI11" s="270">
        <f t="shared" si="14"/>
        <v>4572</v>
      </c>
      <c r="AJ11" s="312">
        <f t="shared" si="15"/>
        <v>24914</v>
      </c>
    </row>
    <row r="12" spans="1:36" ht="12.75">
      <c r="A12" s="63" t="s">
        <v>100</v>
      </c>
      <c r="B12" s="65">
        <v>61384569</v>
      </c>
      <c r="C12" s="16"/>
      <c r="D12" s="17"/>
      <c r="E12" s="18"/>
      <c r="F12" s="18"/>
      <c r="G12" s="18"/>
      <c r="H12" s="19">
        <f t="shared" si="0"/>
        <v>0</v>
      </c>
      <c r="I12" s="116"/>
      <c r="J12" s="264">
        <v>0</v>
      </c>
      <c r="K12" s="260">
        <f t="shared" si="9"/>
        <v>0</v>
      </c>
      <c r="L12" s="267">
        <f t="shared" si="10"/>
        <v>0</v>
      </c>
      <c r="M12" s="63" t="s">
        <v>100</v>
      </c>
      <c r="N12" s="65">
        <v>61384569</v>
      </c>
      <c r="O12" s="16">
        <v>38</v>
      </c>
      <c r="P12" s="17">
        <v>7433</v>
      </c>
      <c r="Q12" s="18">
        <v>850</v>
      </c>
      <c r="R12" s="18">
        <v>3083</v>
      </c>
      <c r="S12" s="18">
        <v>392</v>
      </c>
      <c r="T12" s="19">
        <f t="shared" si="1"/>
        <v>11758</v>
      </c>
      <c r="U12" s="116">
        <v>1630</v>
      </c>
      <c r="V12" s="169">
        <v>175</v>
      </c>
      <c r="W12" s="217">
        <f t="shared" si="11"/>
        <v>1805</v>
      </c>
      <c r="X12" s="267">
        <f t="shared" si="12"/>
        <v>13563</v>
      </c>
      <c r="Y12" s="63" t="s">
        <v>100</v>
      </c>
      <c r="Z12" s="65">
        <v>61384569</v>
      </c>
      <c r="AA12" s="16">
        <f t="shared" si="2"/>
        <v>38</v>
      </c>
      <c r="AB12" s="17">
        <f t="shared" si="3"/>
        <v>7433</v>
      </c>
      <c r="AC12" s="18">
        <f t="shared" si="4"/>
        <v>850</v>
      </c>
      <c r="AD12" s="18">
        <f t="shared" si="5"/>
        <v>3083</v>
      </c>
      <c r="AE12" s="18">
        <f t="shared" si="6"/>
        <v>392</v>
      </c>
      <c r="AF12" s="19">
        <f t="shared" si="7"/>
        <v>11758</v>
      </c>
      <c r="AG12" s="20">
        <f t="shared" si="8"/>
        <v>1630</v>
      </c>
      <c r="AH12" s="210">
        <f t="shared" si="13"/>
        <v>175</v>
      </c>
      <c r="AI12" s="270">
        <f t="shared" si="14"/>
        <v>1805</v>
      </c>
      <c r="AJ12" s="312">
        <f t="shared" si="15"/>
        <v>13563</v>
      </c>
    </row>
    <row r="13" spans="1:36" ht="12.75">
      <c r="A13" s="63" t="s">
        <v>101</v>
      </c>
      <c r="B13" s="65">
        <v>638722</v>
      </c>
      <c r="C13" s="16">
        <v>93.8</v>
      </c>
      <c r="D13" s="17">
        <v>19365</v>
      </c>
      <c r="E13" s="18">
        <v>313</v>
      </c>
      <c r="F13" s="18">
        <v>7325</v>
      </c>
      <c r="G13" s="18">
        <v>1121</v>
      </c>
      <c r="H13" s="19">
        <f t="shared" si="0"/>
        <v>28124</v>
      </c>
      <c r="I13" s="116">
        <v>3871</v>
      </c>
      <c r="J13" s="264">
        <v>773</v>
      </c>
      <c r="K13" s="260">
        <f t="shared" si="9"/>
        <v>4644</v>
      </c>
      <c r="L13" s="267">
        <f t="shared" si="10"/>
        <v>32768</v>
      </c>
      <c r="M13" s="63" t="s">
        <v>101</v>
      </c>
      <c r="N13" s="65">
        <v>638722</v>
      </c>
      <c r="O13" s="16">
        <v>65.2</v>
      </c>
      <c r="P13" s="17">
        <v>14627</v>
      </c>
      <c r="Q13" s="18">
        <v>107</v>
      </c>
      <c r="R13" s="18">
        <v>5513</v>
      </c>
      <c r="S13" s="18">
        <v>153</v>
      </c>
      <c r="T13" s="19">
        <f t="shared" si="1"/>
        <v>20400</v>
      </c>
      <c r="U13" s="116">
        <v>2494</v>
      </c>
      <c r="V13" s="169">
        <v>0</v>
      </c>
      <c r="W13" s="217">
        <f t="shared" si="11"/>
        <v>2494</v>
      </c>
      <c r="X13" s="267">
        <f t="shared" si="12"/>
        <v>22894</v>
      </c>
      <c r="Y13" s="63" t="s">
        <v>101</v>
      </c>
      <c r="Z13" s="65">
        <v>638722</v>
      </c>
      <c r="AA13" s="16">
        <f t="shared" si="2"/>
        <v>159</v>
      </c>
      <c r="AB13" s="17">
        <f t="shared" si="3"/>
        <v>33992</v>
      </c>
      <c r="AC13" s="18">
        <f t="shared" si="4"/>
        <v>420</v>
      </c>
      <c r="AD13" s="18">
        <f t="shared" si="5"/>
        <v>12838</v>
      </c>
      <c r="AE13" s="18">
        <f t="shared" si="6"/>
        <v>1274</v>
      </c>
      <c r="AF13" s="19">
        <f t="shared" si="7"/>
        <v>48524</v>
      </c>
      <c r="AG13" s="20">
        <f t="shared" si="8"/>
        <v>6365</v>
      </c>
      <c r="AH13" s="210">
        <f t="shared" si="13"/>
        <v>773</v>
      </c>
      <c r="AI13" s="270">
        <f t="shared" si="14"/>
        <v>7138</v>
      </c>
      <c r="AJ13" s="312">
        <f t="shared" si="15"/>
        <v>55662</v>
      </c>
    </row>
    <row r="14" spans="1:36" ht="12.75">
      <c r="A14" s="63" t="s">
        <v>102</v>
      </c>
      <c r="B14" s="65">
        <v>63834286</v>
      </c>
      <c r="C14" s="16">
        <v>120</v>
      </c>
      <c r="D14" s="17">
        <v>27753</v>
      </c>
      <c r="E14" s="18">
        <v>876</v>
      </c>
      <c r="F14" s="18">
        <v>10703</v>
      </c>
      <c r="G14" s="18">
        <v>1476</v>
      </c>
      <c r="H14" s="19">
        <f t="shared" si="0"/>
        <v>40808</v>
      </c>
      <c r="I14" s="116">
        <v>5565</v>
      </c>
      <c r="J14" s="264">
        <v>873</v>
      </c>
      <c r="K14" s="260">
        <f t="shared" si="9"/>
        <v>6438</v>
      </c>
      <c r="L14" s="267">
        <f t="shared" si="10"/>
        <v>47246</v>
      </c>
      <c r="M14" s="63" t="s">
        <v>102</v>
      </c>
      <c r="N14" s="65">
        <v>63834286</v>
      </c>
      <c r="O14" s="16">
        <v>5</v>
      </c>
      <c r="P14" s="17">
        <v>1280</v>
      </c>
      <c r="Q14" s="18">
        <v>40</v>
      </c>
      <c r="R14" s="18">
        <v>479</v>
      </c>
      <c r="S14" s="18">
        <v>4</v>
      </c>
      <c r="T14" s="19">
        <f t="shared" si="1"/>
        <v>1803</v>
      </c>
      <c r="U14" s="116">
        <v>158</v>
      </c>
      <c r="V14" s="169">
        <v>0</v>
      </c>
      <c r="W14" s="217">
        <f t="shared" si="11"/>
        <v>158</v>
      </c>
      <c r="X14" s="267">
        <f t="shared" si="12"/>
        <v>1961</v>
      </c>
      <c r="Y14" s="63" t="s">
        <v>102</v>
      </c>
      <c r="Z14" s="65">
        <v>63834286</v>
      </c>
      <c r="AA14" s="16">
        <f t="shared" si="2"/>
        <v>125</v>
      </c>
      <c r="AB14" s="17">
        <f t="shared" si="3"/>
        <v>29033</v>
      </c>
      <c r="AC14" s="18">
        <f t="shared" si="4"/>
        <v>916</v>
      </c>
      <c r="AD14" s="18">
        <f t="shared" si="5"/>
        <v>11182</v>
      </c>
      <c r="AE14" s="18">
        <f t="shared" si="6"/>
        <v>1480</v>
      </c>
      <c r="AF14" s="19">
        <f t="shared" si="7"/>
        <v>42611</v>
      </c>
      <c r="AG14" s="20">
        <f t="shared" si="8"/>
        <v>5723</v>
      </c>
      <c r="AH14" s="210">
        <f t="shared" si="13"/>
        <v>873</v>
      </c>
      <c r="AI14" s="270">
        <f t="shared" si="14"/>
        <v>6596</v>
      </c>
      <c r="AJ14" s="312">
        <f t="shared" si="15"/>
        <v>49207</v>
      </c>
    </row>
    <row r="15" spans="1:36" ht="12.75">
      <c r="A15" s="63" t="s">
        <v>103</v>
      </c>
      <c r="B15" s="65">
        <v>638749</v>
      </c>
      <c r="C15" s="65"/>
      <c r="D15" s="65"/>
      <c r="E15" s="65"/>
      <c r="F15" s="65"/>
      <c r="G15" s="65"/>
      <c r="H15" s="19">
        <f t="shared" si="0"/>
        <v>0</v>
      </c>
      <c r="I15" s="116"/>
      <c r="J15" s="264">
        <v>0</v>
      </c>
      <c r="K15" s="260">
        <f t="shared" si="9"/>
        <v>0</v>
      </c>
      <c r="L15" s="267">
        <f t="shared" si="10"/>
        <v>0</v>
      </c>
      <c r="M15" s="63" t="s">
        <v>103</v>
      </c>
      <c r="N15" s="65">
        <v>638749</v>
      </c>
      <c r="O15" s="16">
        <v>65</v>
      </c>
      <c r="P15" s="17">
        <v>12732</v>
      </c>
      <c r="Q15" s="18">
        <v>1700</v>
      </c>
      <c r="R15" s="18">
        <v>5363</v>
      </c>
      <c r="S15" s="18">
        <v>836</v>
      </c>
      <c r="T15" s="19">
        <f t="shared" si="1"/>
        <v>20631</v>
      </c>
      <c r="U15" s="116">
        <v>3426</v>
      </c>
      <c r="V15" s="169">
        <v>480</v>
      </c>
      <c r="W15" s="217">
        <f t="shared" si="11"/>
        <v>3906</v>
      </c>
      <c r="X15" s="267">
        <f t="shared" si="12"/>
        <v>24537</v>
      </c>
      <c r="Y15" s="63" t="s">
        <v>103</v>
      </c>
      <c r="Z15" s="65">
        <v>638749</v>
      </c>
      <c r="AA15" s="16">
        <f t="shared" si="2"/>
        <v>65</v>
      </c>
      <c r="AB15" s="17">
        <f t="shared" si="3"/>
        <v>12732</v>
      </c>
      <c r="AC15" s="18">
        <f t="shared" si="4"/>
        <v>1700</v>
      </c>
      <c r="AD15" s="18">
        <f t="shared" si="5"/>
        <v>5363</v>
      </c>
      <c r="AE15" s="18">
        <f t="shared" si="6"/>
        <v>836</v>
      </c>
      <c r="AF15" s="19">
        <f t="shared" si="7"/>
        <v>20631</v>
      </c>
      <c r="AG15" s="20">
        <f t="shared" si="8"/>
        <v>3426</v>
      </c>
      <c r="AH15" s="210">
        <f t="shared" si="13"/>
        <v>480</v>
      </c>
      <c r="AI15" s="270">
        <f t="shared" si="14"/>
        <v>3906</v>
      </c>
      <c r="AJ15" s="312">
        <f t="shared" si="15"/>
        <v>24537</v>
      </c>
    </row>
    <row r="16" spans="1:36" ht="12.75">
      <c r="A16" s="63" t="s">
        <v>104</v>
      </c>
      <c r="B16" s="65">
        <v>61388068</v>
      </c>
      <c r="C16" s="16">
        <v>53</v>
      </c>
      <c r="D16" s="17">
        <v>12262</v>
      </c>
      <c r="E16" s="18">
        <v>433</v>
      </c>
      <c r="F16" s="18">
        <v>4792</v>
      </c>
      <c r="G16" s="18">
        <v>2168</v>
      </c>
      <c r="H16" s="19">
        <f t="shared" si="0"/>
        <v>19655</v>
      </c>
      <c r="I16" s="116">
        <v>2661</v>
      </c>
      <c r="J16" s="264">
        <v>5</v>
      </c>
      <c r="K16" s="260">
        <f t="shared" si="9"/>
        <v>2666</v>
      </c>
      <c r="L16" s="267">
        <f t="shared" si="10"/>
        <v>22321</v>
      </c>
      <c r="M16" s="63" t="s">
        <v>104</v>
      </c>
      <c r="N16" s="65">
        <v>61388068</v>
      </c>
      <c r="O16" s="16">
        <v>16</v>
      </c>
      <c r="P16" s="17">
        <v>3997</v>
      </c>
      <c r="Q16" s="18">
        <v>137</v>
      </c>
      <c r="R16" s="18">
        <v>1495</v>
      </c>
      <c r="S16" s="18">
        <v>679</v>
      </c>
      <c r="T16" s="19">
        <f t="shared" si="1"/>
        <v>6308</v>
      </c>
      <c r="U16" s="116">
        <v>697</v>
      </c>
      <c r="V16" s="169">
        <v>0</v>
      </c>
      <c r="W16" s="217">
        <f t="shared" si="11"/>
        <v>697</v>
      </c>
      <c r="X16" s="267">
        <f t="shared" si="12"/>
        <v>7005</v>
      </c>
      <c r="Y16" s="63" t="s">
        <v>104</v>
      </c>
      <c r="Z16" s="65">
        <v>61388068</v>
      </c>
      <c r="AA16" s="16">
        <f t="shared" si="2"/>
        <v>69</v>
      </c>
      <c r="AB16" s="17">
        <f t="shared" si="3"/>
        <v>16259</v>
      </c>
      <c r="AC16" s="18">
        <f t="shared" si="4"/>
        <v>570</v>
      </c>
      <c r="AD16" s="18">
        <f t="shared" si="5"/>
        <v>6287</v>
      </c>
      <c r="AE16" s="18">
        <f t="shared" si="6"/>
        <v>2847</v>
      </c>
      <c r="AF16" s="19">
        <f t="shared" si="7"/>
        <v>25963</v>
      </c>
      <c r="AG16" s="20">
        <f t="shared" si="8"/>
        <v>3358</v>
      </c>
      <c r="AH16" s="210">
        <f t="shared" si="13"/>
        <v>5</v>
      </c>
      <c r="AI16" s="270">
        <f t="shared" si="14"/>
        <v>3363</v>
      </c>
      <c r="AJ16" s="312">
        <f t="shared" si="15"/>
        <v>29326</v>
      </c>
    </row>
    <row r="17" spans="1:36" ht="12.75">
      <c r="A17" s="63" t="s">
        <v>105</v>
      </c>
      <c r="B17" s="65">
        <v>61385891</v>
      </c>
      <c r="C17" s="16">
        <v>42</v>
      </c>
      <c r="D17" s="17">
        <v>9247</v>
      </c>
      <c r="E17" s="18">
        <v>80</v>
      </c>
      <c r="F17" s="18">
        <v>3488</v>
      </c>
      <c r="G17" s="18">
        <v>522</v>
      </c>
      <c r="H17" s="19">
        <f t="shared" si="0"/>
        <v>13337</v>
      </c>
      <c r="I17" s="116">
        <v>2374</v>
      </c>
      <c r="J17" s="264">
        <v>68</v>
      </c>
      <c r="K17" s="260">
        <f t="shared" si="9"/>
        <v>2442</v>
      </c>
      <c r="L17" s="267">
        <f t="shared" si="10"/>
        <v>15779</v>
      </c>
      <c r="M17" s="63" t="s">
        <v>105</v>
      </c>
      <c r="N17" s="65">
        <v>61385891</v>
      </c>
      <c r="O17" s="16">
        <v>7</v>
      </c>
      <c r="P17" s="17">
        <v>1452</v>
      </c>
      <c r="Q17" s="18">
        <v>60</v>
      </c>
      <c r="R17" s="18">
        <v>565</v>
      </c>
      <c r="S17" s="18">
        <v>165</v>
      </c>
      <c r="T17" s="19">
        <f t="shared" si="1"/>
        <v>2242</v>
      </c>
      <c r="U17" s="116">
        <v>144</v>
      </c>
      <c r="V17" s="169">
        <v>0</v>
      </c>
      <c r="W17" s="217">
        <f t="shared" si="11"/>
        <v>144</v>
      </c>
      <c r="X17" s="267">
        <f t="shared" si="12"/>
        <v>2386</v>
      </c>
      <c r="Y17" s="63" t="s">
        <v>105</v>
      </c>
      <c r="Z17" s="65">
        <v>61385891</v>
      </c>
      <c r="AA17" s="16">
        <f t="shared" si="2"/>
        <v>49</v>
      </c>
      <c r="AB17" s="17">
        <f t="shared" si="3"/>
        <v>10699</v>
      </c>
      <c r="AC17" s="18">
        <f t="shared" si="4"/>
        <v>140</v>
      </c>
      <c r="AD17" s="18">
        <f t="shared" si="5"/>
        <v>4053</v>
      </c>
      <c r="AE17" s="18">
        <f t="shared" si="6"/>
        <v>687</v>
      </c>
      <c r="AF17" s="19">
        <f t="shared" si="7"/>
        <v>15579</v>
      </c>
      <c r="AG17" s="20">
        <f t="shared" si="8"/>
        <v>2518</v>
      </c>
      <c r="AH17" s="210">
        <f t="shared" si="13"/>
        <v>68</v>
      </c>
      <c r="AI17" s="270">
        <f t="shared" si="14"/>
        <v>2586</v>
      </c>
      <c r="AJ17" s="312">
        <f t="shared" si="15"/>
        <v>18165</v>
      </c>
    </row>
    <row r="18" spans="1:36" ht="12.75">
      <c r="A18" s="63" t="s">
        <v>106</v>
      </c>
      <c r="B18" s="65">
        <v>61388548</v>
      </c>
      <c r="C18" s="16">
        <v>50</v>
      </c>
      <c r="D18" s="17">
        <v>11591</v>
      </c>
      <c r="E18" s="18">
        <v>16</v>
      </c>
      <c r="F18" s="18">
        <v>4340</v>
      </c>
      <c r="G18" s="18">
        <v>628</v>
      </c>
      <c r="H18" s="19">
        <f t="shared" si="0"/>
        <v>16575</v>
      </c>
      <c r="I18" s="116">
        <v>1525</v>
      </c>
      <c r="J18" s="264">
        <v>92</v>
      </c>
      <c r="K18" s="260">
        <f t="shared" si="9"/>
        <v>1617</v>
      </c>
      <c r="L18" s="267">
        <f t="shared" si="10"/>
        <v>18192</v>
      </c>
      <c r="M18" s="63" t="s">
        <v>106</v>
      </c>
      <c r="N18" s="65">
        <v>61388548</v>
      </c>
      <c r="O18" s="16">
        <v>7</v>
      </c>
      <c r="P18" s="17">
        <v>1263</v>
      </c>
      <c r="Q18" s="18">
        <v>3</v>
      </c>
      <c r="R18" s="18">
        <v>472</v>
      </c>
      <c r="S18" s="18">
        <v>17</v>
      </c>
      <c r="T18" s="19">
        <f t="shared" si="1"/>
        <v>1755</v>
      </c>
      <c r="U18" s="116">
        <v>225</v>
      </c>
      <c r="V18" s="169">
        <v>0</v>
      </c>
      <c r="W18" s="217">
        <f t="shared" si="11"/>
        <v>225</v>
      </c>
      <c r="X18" s="267">
        <f t="shared" si="12"/>
        <v>1980</v>
      </c>
      <c r="Y18" s="63" t="s">
        <v>106</v>
      </c>
      <c r="Z18" s="65">
        <v>61388548</v>
      </c>
      <c r="AA18" s="16">
        <f t="shared" si="2"/>
        <v>57</v>
      </c>
      <c r="AB18" s="17">
        <f t="shared" si="3"/>
        <v>12854</v>
      </c>
      <c r="AC18" s="18">
        <f t="shared" si="4"/>
        <v>19</v>
      </c>
      <c r="AD18" s="18">
        <f t="shared" si="5"/>
        <v>4812</v>
      </c>
      <c r="AE18" s="18">
        <f t="shared" si="6"/>
        <v>645</v>
      </c>
      <c r="AF18" s="19">
        <f t="shared" si="7"/>
        <v>18330</v>
      </c>
      <c r="AG18" s="20">
        <f t="shared" si="8"/>
        <v>1750</v>
      </c>
      <c r="AH18" s="210">
        <f t="shared" si="13"/>
        <v>92</v>
      </c>
      <c r="AI18" s="270">
        <f t="shared" si="14"/>
        <v>1842</v>
      </c>
      <c r="AJ18" s="312">
        <f t="shared" si="15"/>
        <v>20172</v>
      </c>
    </row>
    <row r="19" spans="1:36" ht="13.5" thickBot="1">
      <c r="A19" s="66" t="s">
        <v>107</v>
      </c>
      <c r="B19" s="67">
        <v>61385395</v>
      </c>
      <c r="C19" s="24"/>
      <c r="D19" s="25"/>
      <c r="E19" s="26"/>
      <c r="F19" s="26"/>
      <c r="G19" s="26"/>
      <c r="H19" s="27">
        <f t="shared" si="0"/>
        <v>0</v>
      </c>
      <c r="I19" s="118"/>
      <c r="J19" s="265">
        <v>0</v>
      </c>
      <c r="K19" s="260">
        <f t="shared" si="9"/>
        <v>0</v>
      </c>
      <c r="L19" s="267">
        <f t="shared" si="10"/>
        <v>0</v>
      </c>
      <c r="M19" s="66" t="s">
        <v>107</v>
      </c>
      <c r="N19" s="67">
        <v>61385395</v>
      </c>
      <c r="O19" s="24">
        <v>23.8</v>
      </c>
      <c r="P19" s="25">
        <v>5273</v>
      </c>
      <c r="Q19" s="26">
        <v>340</v>
      </c>
      <c r="R19" s="26">
        <v>2094</v>
      </c>
      <c r="S19" s="26">
        <v>268</v>
      </c>
      <c r="T19" s="27">
        <f t="shared" si="1"/>
        <v>7975</v>
      </c>
      <c r="U19" s="118">
        <v>825</v>
      </c>
      <c r="V19" s="178">
        <v>12</v>
      </c>
      <c r="W19" s="218">
        <f t="shared" si="11"/>
        <v>837</v>
      </c>
      <c r="X19" s="268">
        <f t="shared" si="12"/>
        <v>8812</v>
      </c>
      <c r="Y19" s="66" t="s">
        <v>107</v>
      </c>
      <c r="Z19" s="67">
        <v>61385395</v>
      </c>
      <c r="AA19" s="24">
        <f t="shared" si="2"/>
        <v>23.8</v>
      </c>
      <c r="AB19" s="25">
        <f t="shared" si="3"/>
        <v>5273</v>
      </c>
      <c r="AC19" s="26">
        <f t="shared" si="4"/>
        <v>340</v>
      </c>
      <c r="AD19" s="26">
        <f t="shared" si="5"/>
        <v>2094</v>
      </c>
      <c r="AE19" s="26">
        <f t="shared" si="6"/>
        <v>268</v>
      </c>
      <c r="AF19" s="27">
        <f t="shared" si="7"/>
        <v>7975</v>
      </c>
      <c r="AG19" s="28">
        <f t="shared" si="8"/>
        <v>825</v>
      </c>
      <c r="AH19" s="210">
        <f t="shared" si="13"/>
        <v>12</v>
      </c>
      <c r="AI19" s="270">
        <f t="shared" si="14"/>
        <v>837</v>
      </c>
      <c r="AJ19" s="312">
        <f t="shared" si="15"/>
        <v>8812</v>
      </c>
    </row>
    <row r="20" spans="1:36" ht="13.5" thickBot="1">
      <c r="A20" s="161" t="s">
        <v>52</v>
      </c>
      <c r="B20" s="80"/>
      <c r="C20" s="82">
        <f aca="true" t="shared" si="16" ref="C20:L20">SUM(C5:C19)</f>
        <v>684.3</v>
      </c>
      <c r="D20" s="163">
        <f t="shared" si="16"/>
        <v>152252</v>
      </c>
      <c r="E20" s="81">
        <f t="shared" si="16"/>
        <v>3277</v>
      </c>
      <c r="F20" s="81">
        <f t="shared" si="16"/>
        <v>58151</v>
      </c>
      <c r="G20" s="81">
        <f t="shared" si="16"/>
        <v>11139</v>
      </c>
      <c r="H20" s="166">
        <f t="shared" si="16"/>
        <v>224819</v>
      </c>
      <c r="I20" s="165">
        <f t="shared" si="16"/>
        <v>30731</v>
      </c>
      <c r="J20" s="266"/>
      <c r="K20" s="82"/>
      <c r="L20" s="269">
        <f t="shared" si="16"/>
        <v>259481</v>
      </c>
      <c r="M20" s="161" t="s">
        <v>52</v>
      </c>
      <c r="N20" s="162"/>
      <c r="O20" s="82">
        <f aca="true" t="shared" si="17" ref="O20:X20">SUM(O5:O19)</f>
        <v>299</v>
      </c>
      <c r="P20" s="163">
        <f t="shared" si="17"/>
        <v>64978</v>
      </c>
      <c r="Q20" s="163">
        <f t="shared" si="17"/>
        <v>3913</v>
      </c>
      <c r="R20" s="163">
        <f t="shared" si="17"/>
        <v>25623</v>
      </c>
      <c r="S20" s="163">
        <f t="shared" si="17"/>
        <v>3438</v>
      </c>
      <c r="T20" s="164">
        <f t="shared" si="17"/>
        <v>97952</v>
      </c>
      <c r="U20" s="165">
        <f t="shared" si="17"/>
        <v>13268</v>
      </c>
      <c r="V20" s="82"/>
      <c r="W20" s="82"/>
      <c r="X20" s="269">
        <f t="shared" si="17"/>
        <v>111887</v>
      </c>
      <c r="Y20" s="161" t="s">
        <v>52</v>
      </c>
      <c r="Z20" s="162"/>
      <c r="AA20" s="82">
        <f aca="true" t="shared" si="18" ref="AA20:AJ20">SUM(AA5:AA19)</f>
        <v>983.3</v>
      </c>
      <c r="AB20" s="163">
        <f t="shared" si="18"/>
        <v>217230</v>
      </c>
      <c r="AC20" s="163">
        <f t="shared" si="18"/>
        <v>7190</v>
      </c>
      <c r="AD20" s="163">
        <f t="shared" si="18"/>
        <v>83774</v>
      </c>
      <c r="AE20" s="163">
        <f t="shared" si="18"/>
        <v>14577</v>
      </c>
      <c r="AF20" s="164">
        <f t="shared" si="18"/>
        <v>322771</v>
      </c>
      <c r="AG20" s="165">
        <f t="shared" si="18"/>
        <v>43999</v>
      </c>
      <c r="AH20" s="82">
        <f>SUM(AH5:AH19)</f>
        <v>4598</v>
      </c>
      <c r="AI20" s="82">
        <f>SUM(AI5:AI19)</f>
        <v>48597</v>
      </c>
      <c r="AJ20" s="313">
        <f t="shared" si="18"/>
        <v>371368</v>
      </c>
    </row>
    <row r="21" spans="1:23" ht="12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68"/>
      <c r="N21" s="68"/>
      <c r="O21" s="68"/>
      <c r="P21" s="69"/>
      <c r="Q21" s="69"/>
      <c r="R21" s="69"/>
      <c r="S21" s="69"/>
      <c r="T21" s="69"/>
      <c r="U21" s="69"/>
      <c r="V21" s="69"/>
      <c r="W21" s="69"/>
    </row>
    <row r="22" spans="1:20" ht="12.7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</row>
    <row r="23" spans="1:20" ht="12.7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</row>
    <row r="24" spans="1:20" ht="12.7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</row>
    <row r="25" spans="1:20" ht="12.7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</row>
    <row r="26" spans="1:20" ht="12.7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</row>
    <row r="27" spans="1:20" ht="12.7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</row>
    <row r="28" spans="1:20" ht="12.7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</row>
    <row r="29" spans="1:20" ht="12.7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</row>
    <row r="30" spans="1:20" ht="12.7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</row>
    <row r="31" spans="1:20" ht="12.7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</row>
    <row r="32" spans="1:20" ht="12.7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</row>
    <row r="33" spans="1:20" ht="12.7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</row>
    <row r="34" spans="1:20" ht="12.7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</row>
    <row r="35" spans="1:20" ht="12.7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</row>
    <row r="36" spans="1:20" ht="12.7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</row>
    <row r="37" spans="1:20" ht="12.7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</row>
    <row r="38" spans="1:20" ht="12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</row>
    <row r="39" spans="8:32" ht="12.75">
      <c r="H39" s="70"/>
      <c r="AF39" s="70"/>
    </row>
    <row r="40" ht="12.75" customHeight="1"/>
    <row r="59" spans="1:23" ht="12.7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68"/>
      <c r="N59" s="68"/>
      <c r="O59" s="68"/>
      <c r="P59" s="69"/>
      <c r="Q59" s="69"/>
      <c r="R59" s="69"/>
      <c r="S59" s="69"/>
      <c r="T59" s="69"/>
      <c r="U59" s="69"/>
      <c r="V59" s="69"/>
      <c r="W59" s="69"/>
    </row>
    <row r="60" spans="1:20" ht="12.7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</row>
    <row r="61" spans="1:20" ht="12.7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</row>
    <row r="62" spans="1:20" ht="12.7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</row>
    <row r="63" spans="1:20" ht="12.7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</row>
    <row r="64" spans="1:20" ht="12.7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</row>
    <row r="65" spans="1:20" ht="12.7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</row>
    <row r="66" spans="1:20" ht="12.7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</row>
    <row r="67" spans="1:20" ht="12.7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</row>
    <row r="68" spans="1:20" ht="12.7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</row>
    <row r="69" spans="1:20" ht="12.7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</row>
    <row r="70" spans="1:20" ht="12.7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</row>
    <row r="71" spans="1:20" ht="12.7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</row>
    <row r="72" spans="1:20" ht="12.7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</row>
    <row r="73" spans="1:20" ht="12.7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</row>
    <row r="74" spans="1:20" ht="12.7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</row>
    <row r="75" spans="1:20" ht="12.7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</row>
    <row r="76" spans="1:20" ht="12.7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</row>
    <row r="77" spans="1:20" ht="12.7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</row>
    <row r="78" spans="1:20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</row>
    <row r="79" spans="1:20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</row>
    <row r="80" spans="1:20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</row>
    <row r="81" spans="1:20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</row>
    <row r="82" spans="1:20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</row>
    <row r="83" spans="1:20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</row>
    <row r="84" spans="1:20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</row>
    <row r="85" spans="1:20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</row>
    <row r="86" spans="1:20" ht="12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</row>
    <row r="87" spans="1:20" ht="12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</row>
    <row r="88" spans="1:20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</row>
    <row r="89" spans="1:20" ht="12.7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</row>
    <row r="90" spans="1:20" ht="12.7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</row>
    <row r="91" spans="1:20" ht="12.7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</row>
    <row r="92" spans="1:20" ht="12.7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</row>
    <row r="93" spans="1:20" ht="12.7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</row>
    <row r="94" spans="1:20" ht="12.7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</row>
    <row r="95" spans="1:20" ht="12.7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</row>
    <row r="96" spans="1:20" ht="12.7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</row>
    <row r="97" spans="1:20" ht="12.7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</row>
    <row r="98" spans="1:20" ht="12.7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</row>
    <row r="99" spans="1:20" ht="12.7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</row>
    <row r="100" spans="1:20" ht="12.7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</row>
    <row r="101" spans="1:20" ht="12.7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</row>
    <row r="102" spans="1:20" ht="12.7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</row>
    <row r="103" spans="1:20" ht="12.7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</row>
    <row r="104" spans="1:20" ht="12.7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</row>
    <row r="105" spans="1:20" ht="12.7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</row>
    <row r="106" spans="1:20" ht="12.7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</row>
    <row r="107" spans="1:20" ht="12.7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</row>
    <row r="108" spans="1:20" ht="12.7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</row>
    <row r="109" spans="1:20" ht="12.7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</row>
    <row r="110" spans="1:20" ht="12.7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</row>
    <row r="111" spans="1:20" ht="12.7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</row>
    <row r="112" spans="1:20" ht="12.7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</row>
    <row r="113" spans="1:20" ht="12.7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</row>
    <row r="114" spans="1:20" ht="12.7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</row>
  </sheetData>
  <mergeCells count="12">
    <mergeCell ref="AG2:AJ2"/>
    <mergeCell ref="Y2:Y3"/>
    <mergeCell ref="Z2:Z3"/>
    <mergeCell ref="AA2:AF2"/>
    <mergeCell ref="O2:T2"/>
    <mergeCell ref="U2:X2"/>
    <mergeCell ref="A2:A3"/>
    <mergeCell ref="B2:B3"/>
    <mergeCell ref="C2:H2"/>
    <mergeCell ref="I2:L2"/>
    <mergeCell ref="M2:M3"/>
    <mergeCell ref="N2:N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S55"/>
  <sheetViews>
    <sheetView zoomScale="75" zoomScaleNormal="75" workbookViewId="0" topLeftCell="A1">
      <pane xSplit="13050" topLeftCell="CS1" activePane="topLeft" state="split"/>
      <selection pane="topLeft" activeCell="B2" sqref="B2:B3"/>
      <selection pane="topRight" activeCell="BB1" sqref="BB1"/>
    </sheetView>
  </sheetViews>
  <sheetFormatPr defaultColWidth="9.00390625" defaultRowHeight="12.75"/>
  <cols>
    <col min="1" max="1" width="51.125" style="0" customWidth="1"/>
    <col min="2" max="2" width="11.75390625" style="0" customWidth="1"/>
    <col min="3" max="3" width="8.625" style="0" customWidth="1"/>
    <col min="4" max="6" width="9.75390625" style="0" customWidth="1"/>
    <col min="7" max="7" width="8.625" style="0" customWidth="1"/>
    <col min="8" max="8" width="9.75390625" style="0" customWidth="1"/>
    <col min="9" max="12" width="9.75390625" style="0" hidden="1" customWidth="1"/>
    <col min="13" max="13" width="47.125" style="0" customWidth="1"/>
    <col min="14" max="14" width="11.75390625" style="0" customWidth="1"/>
    <col min="15" max="15" width="8.625" style="0" customWidth="1"/>
    <col min="16" max="16" width="9.75390625" style="0" customWidth="1"/>
    <col min="17" max="17" width="8.625" style="0" customWidth="1"/>
    <col min="18" max="18" width="9.75390625" style="0" customWidth="1"/>
    <col min="19" max="19" width="8.125" style="0" customWidth="1"/>
    <col min="20" max="20" width="9.75390625" style="0" customWidth="1"/>
    <col min="21" max="22" width="9.75390625" style="0" hidden="1" customWidth="1"/>
    <col min="23" max="23" width="9.625" style="0" hidden="1" customWidth="1"/>
    <col min="24" max="24" width="10.875" style="0" hidden="1" customWidth="1"/>
    <col min="25" max="25" width="46.625" style="0" customWidth="1"/>
    <col min="26" max="26" width="11.75390625" style="0" customWidth="1"/>
    <col min="27" max="27" width="8.125" style="0" customWidth="1"/>
    <col min="28" max="28" width="9.75390625" style="0" customWidth="1"/>
    <col min="29" max="29" width="9.00390625" style="0" customWidth="1"/>
    <col min="30" max="30" width="9.75390625" style="0" customWidth="1"/>
    <col min="31" max="31" width="8.375" style="0" customWidth="1"/>
    <col min="32" max="32" width="9.75390625" style="0" customWidth="1"/>
    <col min="33" max="36" width="9.75390625" style="0" hidden="1" customWidth="1"/>
    <col min="37" max="37" width="47.75390625" style="0" customWidth="1"/>
    <col min="38" max="38" width="11.75390625" style="0" customWidth="1"/>
    <col min="39" max="39" width="8.625" style="0" customWidth="1"/>
    <col min="40" max="40" width="9.75390625" style="0" customWidth="1"/>
    <col min="41" max="41" width="8.75390625" style="0" customWidth="1"/>
    <col min="42" max="42" width="9.75390625" style="0" customWidth="1"/>
    <col min="43" max="43" width="8.125" style="0" customWidth="1"/>
    <col min="44" max="44" width="9.75390625" style="0" customWidth="1"/>
    <col min="45" max="48" width="9.75390625" style="0" hidden="1" customWidth="1"/>
    <col min="49" max="49" width="46.125" style="0" customWidth="1"/>
    <col min="50" max="50" width="11.75390625" style="0" customWidth="1"/>
    <col min="51" max="51" width="8.75390625" style="0" customWidth="1"/>
    <col min="52" max="52" width="9.75390625" style="0" customWidth="1"/>
    <col min="54" max="54" width="9.75390625" style="0" customWidth="1"/>
    <col min="55" max="55" width="8.625" style="0" customWidth="1"/>
    <col min="56" max="56" width="9.75390625" style="0" customWidth="1"/>
    <col min="57" max="60" width="9.75390625" style="0" hidden="1" customWidth="1"/>
    <col min="61" max="61" width="46.00390625" style="0" customWidth="1"/>
    <col min="62" max="62" width="11.75390625" style="0" customWidth="1"/>
    <col min="63" max="63" width="8.375" style="0" customWidth="1"/>
    <col min="64" max="64" width="9.75390625" style="0" customWidth="1"/>
    <col min="65" max="65" width="9.00390625" style="0" customWidth="1"/>
    <col min="66" max="66" width="9.75390625" style="0" customWidth="1"/>
    <col min="67" max="67" width="8.625" style="0" customWidth="1"/>
    <col min="68" max="68" width="9.75390625" style="0" customWidth="1"/>
    <col min="69" max="72" width="9.75390625" style="0" hidden="1" customWidth="1"/>
    <col min="73" max="73" width="47.125" style="0" customWidth="1"/>
    <col min="74" max="74" width="11.75390625" style="0" customWidth="1"/>
    <col min="75" max="75" width="8.375" style="0" customWidth="1"/>
    <col min="76" max="76" width="9.75390625" style="0" customWidth="1"/>
    <col min="77" max="77" width="8.75390625" style="0" customWidth="1"/>
    <col min="78" max="78" width="9.75390625" style="0" customWidth="1"/>
    <col min="79" max="79" width="8.625" style="0" customWidth="1"/>
    <col min="80" max="80" width="9.75390625" style="0" customWidth="1"/>
    <col min="81" max="83" width="9.00390625" style="0" hidden="1" customWidth="1"/>
    <col min="84" max="84" width="9.75390625" style="0" hidden="1" customWidth="1"/>
    <col min="85" max="85" width="43.75390625" style="0" customWidth="1"/>
    <col min="86" max="86" width="11.75390625" style="0" customWidth="1"/>
    <col min="87" max="87" width="9.00390625" style="0" customWidth="1"/>
    <col min="88" max="88" width="9.75390625" style="0" customWidth="1"/>
    <col min="89" max="89" width="8.75390625" style="0" customWidth="1"/>
    <col min="90" max="90" width="9.75390625" style="0" customWidth="1"/>
    <col min="91" max="91" width="8.75390625" style="0" customWidth="1"/>
    <col min="93" max="93" width="0" style="0" hidden="1" customWidth="1"/>
    <col min="94" max="94" width="9.375" style="0" hidden="1" customWidth="1"/>
    <col min="95" max="95" width="10.375" style="0" hidden="1" customWidth="1"/>
    <col min="96" max="96" width="10.75390625" style="0" hidden="1" customWidth="1"/>
  </cols>
  <sheetData>
    <row r="1" spans="1:92" ht="13.5" thickBo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</row>
    <row r="2" spans="1:96" ht="12.75">
      <c r="A2" s="355" t="s">
        <v>109</v>
      </c>
      <c r="B2" s="357" t="s">
        <v>1</v>
      </c>
      <c r="C2" s="366" t="s">
        <v>110</v>
      </c>
      <c r="D2" s="366"/>
      <c r="E2" s="366"/>
      <c r="F2" s="366"/>
      <c r="G2" s="366"/>
      <c r="H2" s="367"/>
      <c r="I2" s="339" t="s">
        <v>110</v>
      </c>
      <c r="J2" s="340"/>
      <c r="K2" s="340"/>
      <c r="L2" s="341"/>
      <c r="M2" s="355" t="s">
        <v>109</v>
      </c>
      <c r="N2" s="357" t="s">
        <v>1</v>
      </c>
      <c r="O2" s="359" t="s">
        <v>159</v>
      </c>
      <c r="P2" s="325"/>
      <c r="Q2" s="325"/>
      <c r="R2" s="325"/>
      <c r="S2" s="325"/>
      <c r="T2" s="326"/>
      <c r="U2" s="351" t="s">
        <v>159</v>
      </c>
      <c r="V2" s="325"/>
      <c r="W2" s="325"/>
      <c r="X2" s="353"/>
      <c r="Y2" s="355" t="s">
        <v>109</v>
      </c>
      <c r="Z2" s="357" t="s">
        <v>1</v>
      </c>
      <c r="AA2" s="325" t="s">
        <v>160</v>
      </c>
      <c r="AB2" s="325"/>
      <c r="AC2" s="325"/>
      <c r="AD2" s="325"/>
      <c r="AE2" s="325"/>
      <c r="AF2" s="326"/>
      <c r="AG2" s="351" t="s">
        <v>160</v>
      </c>
      <c r="AH2" s="325"/>
      <c r="AI2" s="325"/>
      <c r="AJ2" s="353"/>
      <c r="AK2" s="363" t="s">
        <v>109</v>
      </c>
      <c r="AL2" s="365" t="s">
        <v>1</v>
      </c>
      <c r="AM2" s="359" t="s">
        <v>161</v>
      </c>
      <c r="AN2" s="325"/>
      <c r="AO2" s="325"/>
      <c r="AP2" s="325"/>
      <c r="AQ2" s="325"/>
      <c r="AR2" s="326"/>
      <c r="AS2" s="351" t="s">
        <v>161</v>
      </c>
      <c r="AT2" s="325"/>
      <c r="AU2" s="325"/>
      <c r="AV2" s="353"/>
      <c r="AW2" s="355" t="s">
        <v>109</v>
      </c>
      <c r="AX2" s="357" t="s">
        <v>1</v>
      </c>
      <c r="AY2" s="359" t="s">
        <v>162</v>
      </c>
      <c r="AZ2" s="325"/>
      <c r="BA2" s="325"/>
      <c r="BB2" s="325"/>
      <c r="BC2" s="325"/>
      <c r="BD2" s="326"/>
      <c r="BE2" s="351" t="s">
        <v>162</v>
      </c>
      <c r="BF2" s="325"/>
      <c r="BG2" s="325"/>
      <c r="BH2" s="352"/>
      <c r="BI2" s="355" t="s">
        <v>109</v>
      </c>
      <c r="BJ2" s="357" t="s">
        <v>1</v>
      </c>
      <c r="BK2" s="359" t="s">
        <v>163</v>
      </c>
      <c r="BL2" s="325"/>
      <c r="BM2" s="325"/>
      <c r="BN2" s="325"/>
      <c r="BO2" s="325"/>
      <c r="BP2" s="326"/>
      <c r="BQ2" s="351" t="s">
        <v>163</v>
      </c>
      <c r="BR2" s="325"/>
      <c r="BS2" s="325"/>
      <c r="BT2" s="353"/>
      <c r="BU2" s="355" t="s">
        <v>109</v>
      </c>
      <c r="BV2" s="357" t="s">
        <v>1</v>
      </c>
      <c r="BW2" s="359" t="s">
        <v>164</v>
      </c>
      <c r="BX2" s="325"/>
      <c r="BY2" s="325"/>
      <c r="BZ2" s="325"/>
      <c r="CA2" s="325"/>
      <c r="CB2" s="326"/>
      <c r="CC2" s="351" t="s">
        <v>164</v>
      </c>
      <c r="CD2" s="325"/>
      <c r="CE2" s="325"/>
      <c r="CF2" s="352"/>
      <c r="CG2" s="355" t="s">
        <v>109</v>
      </c>
      <c r="CH2" s="357" t="s">
        <v>1</v>
      </c>
      <c r="CI2" s="359" t="s">
        <v>91</v>
      </c>
      <c r="CJ2" s="325"/>
      <c r="CK2" s="325"/>
      <c r="CL2" s="325"/>
      <c r="CM2" s="325"/>
      <c r="CN2" s="326"/>
      <c r="CO2" s="351" t="s">
        <v>91</v>
      </c>
      <c r="CP2" s="325"/>
      <c r="CQ2" s="325"/>
      <c r="CR2" s="353"/>
    </row>
    <row r="3" spans="1:96" ht="26.25" thickBot="1">
      <c r="A3" s="356"/>
      <c r="B3" s="358"/>
      <c r="C3" s="1" t="s">
        <v>56</v>
      </c>
      <c r="D3" s="1" t="s">
        <v>4</v>
      </c>
      <c r="E3" s="1" t="s">
        <v>5</v>
      </c>
      <c r="F3" s="1" t="s">
        <v>6</v>
      </c>
      <c r="G3" s="1" t="s">
        <v>7</v>
      </c>
      <c r="H3" s="3" t="s">
        <v>111</v>
      </c>
      <c r="I3" s="53" t="s">
        <v>9</v>
      </c>
      <c r="J3" s="1" t="s">
        <v>325</v>
      </c>
      <c r="K3" s="258" t="s">
        <v>326</v>
      </c>
      <c r="L3" s="3" t="s">
        <v>8</v>
      </c>
      <c r="M3" s="356"/>
      <c r="N3" s="358"/>
      <c r="O3" s="1" t="s">
        <v>56</v>
      </c>
      <c r="P3" s="2" t="s">
        <v>4</v>
      </c>
      <c r="Q3" s="1" t="s">
        <v>5</v>
      </c>
      <c r="R3" s="1" t="s">
        <v>6</v>
      </c>
      <c r="S3" s="1" t="s">
        <v>7</v>
      </c>
      <c r="T3" s="3" t="s">
        <v>111</v>
      </c>
      <c r="U3" s="53" t="s">
        <v>9</v>
      </c>
      <c r="V3" s="1" t="s">
        <v>325</v>
      </c>
      <c r="W3" s="258" t="s">
        <v>326</v>
      </c>
      <c r="X3" s="3" t="s">
        <v>8</v>
      </c>
      <c r="Y3" s="356"/>
      <c r="Z3" s="358"/>
      <c r="AA3" s="2" t="s">
        <v>56</v>
      </c>
      <c r="AB3" s="1" t="s">
        <v>4</v>
      </c>
      <c r="AC3" s="1" t="s">
        <v>5</v>
      </c>
      <c r="AD3" s="1" t="s">
        <v>6</v>
      </c>
      <c r="AE3" s="1" t="s">
        <v>7</v>
      </c>
      <c r="AF3" s="3" t="s">
        <v>111</v>
      </c>
      <c r="AG3" s="53" t="s">
        <v>9</v>
      </c>
      <c r="AH3" s="1" t="s">
        <v>325</v>
      </c>
      <c r="AI3" s="258" t="s">
        <v>326</v>
      </c>
      <c r="AJ3" s="3" t="s">
        <v>8</v>
      </c>
      <c r="AK3" s="364"/>
      <c r="AL3" s="356"/>
      <c r="AM3" s="1" t="s">
        <v>56</v>
      </c>
      <c r="AN3" s="1" t="s">
        <v>4</v>
      </c>
      <c r="AO3" s="1" t="s">
        <v>5</v>
      </c>
      <c r="AP3" s="1" t="s">
        <v>6</v>
      </c>
      <c r="AQ3" s="1" t="s">
        <v>7</v>
      </c>
      <c r="AR3" s="3" t="s">
        <v>111</v>
      </c>
      <c r="AS3" s="53" t="s">
        <v>9</v>
      </c>
      <c r="AT3" s="1" t="s">
        <v>325</v>
      </c>
      <c r="AU3" s="258" t="s">
        <v>326</v>
      </c>
      <c r="AV3" s="3" t="s">
        <v>8</v>
      </c>
      <c r="AW3" s="356"/>
      <c r="AX3" s="358"/>
      <c r="AY3" s="1" t="s">
        <v>56</v>
      </c>
      <c r="AZ3" s="1" t="s">
        <v>4</v>
      </c>
      <c r="BA3" s="1" t="s">
        <v>5</v>
      </c>
      <c r="BB3" s="1" t="s">
        <v>6</v>
      </c>
      <c r="BC3" s="1" t="s">
        <v>7</v>
      </c>
      <c r="BD3" s="3" t="s">
        <v>111</v>
      </c>
      <c r="BE3" s="53" t="s">
        <v>9</v>
      </c>
      <c r="BF3" s="1" t="s">
        <v>325</v>
      </c>
      <c r="BG3" s="258" t="s">
        <v>326</v>
      </c>
      <c r="BH3" s="3" t="s">
        <v>8</v>
      </c>
      <c r="BI3" s="356"/>
      <c r="BJ3" s="358"/>
      <c r="BK3" s="1" t="s">
        <v>56</v>
      </c>
      <c r="BL3" s="1" t="s">
        <v>4</v>
      </c>
      <c r="BM3" s="1" t="s">
        <v>5</v>
      </c>
      <c r="BN3" s="1" t="s">
        <v>6</v>
      </c>
      <c r="BO3" s="1" t="s">
        <v>7</v>
      </c>
      <c r="BP3" s="3" t="s">
        <v>111</v>
      </c>
      <c r="BQ3" s="53" t="s">
        <v>9</v>
      </c>
      <c r="BR3" s="1" t="s">
        <v>325</v>
      </c>
      <c r="BS3" s="258" t="s">
        <v>326</v>
      </c>
      <c r="BT3" s="3" t="s">
        <v>8</v>
      </c>
      <c r="BU3" s="356"/>
      <c r="BV3" s="358"/>
      <c r="BW3" s="1" t="s">
        <v>56</v>
      </c>
      <c r="BX3" s="1" t="s">
        <v>4</v>
      </c>
      <c r="BY3" s="1" t="s">
        <v>5</v>
      </c>
      <c r="BZ3" s="1" t="s">
        <v>6</v>
      </c>
      <c r="CA3" s="1" t="s">
        <v>7</v>
      </c>
      <c r="CB3" s="3" t="s">
        <v>111</v>
      </c>
      <c r="CC3" s="53" t="s">
        <v>9</v>
      </c>
      <c r="CD3" s="1" t="s">
        <v>325</v>
      </c>
      <c r="CE3" s="258" t="s">
        <v>326</v>
      </c>
      <c r="CF3" s="3" t="s">
        <v>8</v>
      </c>
      <c r="CG3" s="356"/>
      <c r="CH3" s="358"/>
      <c r="CI3" s="57" t="s">
        <v>56</v>
      </c>
      <c r="CJ3" s="57" t="s">
        <v>4</v>
      </c>
      <c r="CK3" s="57" t="s">
        <v>5</v>
      </c>
      <c r="CL3" s="57" t="s">
        <v>6</v>
      </c>
      <c r="CM3" s="57" t="s">
        <v>7</v>
      </c>
      <c r="CN3" s="59" t="s">
        <v>111</v>
      </c>
      <c r="CO3" s="53" t="s">
        <v>9</v>
      </c>
      <c r="CP3" s="1" t="s">
        <v>325</v>
      </c>
      <c r="CQ3" s="258" t="s">
        <v>326</v>
      </c>
      <c r="CR3" s="3" t="s">
        <v>8</v>
      </c>
    </row>
    <row r="4" spans="1:96" ht="12.75">
      <c r="A4" s="14" t="s">
        <v>112</v>
      </c>
      <c r="B4" s="73">
        <v>70837694</v>
      </c>
      <c r="C4" s="16"/>
      <c r="D4" s="18"/>
      <c r="E4" s="18"/>
      <c r="F4" s="18"/>
      <c r="G4" s="18"/>
      <c r="H4" s="19">
        <f>D4+E4+F4+G4</f>
        <v>0</v>
      </c>
      <c r="I4" s="177"/>
      <c r="J4" s="45"/>
      <c r="K4" s="287">
        <f>+I4+J4</f>
        <v>0</v>
      </c>
      <c r="L4" s="137">
        <f>+H4+K4</f>
        <v>0</v>
      </c>
      <c r="M4" s="14" t="s">
        <v>112</v>
      </c>
      <c r="N4" s="73">
        <v>70837694</v>
      </c>
      <c r="O4" s="16">
        <v>2.6</v>
      </c>
      <c r="P4" s="17">
        <v>504</v>
      </c>
      <c r="Q4" s="18">
        <v>0</v>
      </c>
      <c r="R4" s="18">
        <v>189</v>
      </c>
      <c r="S4" s="18">
        <v>57</v>
      </c>
      <c r="T4" s="19">
        <f aca="true" t="shared" si="0" ref="T4:T34">P4+Q4+R4+S4</f>
        <v>750</v>
      </c>
      <c r="U4" s="177">
        <v>67</v>
      </c>
      <c r="V4" s="287">
        <v>0</v>
      </c>
      <c r="W4" s="283">
        <f>+U4+V4</f>
        <v>67</v>
      </c>
      <c r="X4" s="282">
        <f>+T4+W4</f>
        <v>817</v>
      </c>
      <c r="Y4" s="14" t="s">
        <v>112</v>
      </c>
      <c r="Z4" s="211">
        <v>70837694</v>
      </c>
      <c r="AA4" s="210"/>
      <c r="AB4" s="18"/>
      <c r="AC4" s="18"/>
      <c r="AD4" s="18"/>
      <c r="AE4" s="18"/>
      <c r="AF4" s="19">
        <f aca="true" t="shared" si="1" ref="AF4:AF34">AB4+AC4+AD4+AE4</f>
        <v>0</v>
      </c>
      <c r="AG4" s="177"/>
      <c r="AH4" s="45"/>
      <c r="AI4" s="287">
        <f>+AG4+AH4</f>
        <v>0</v>
      </c>
      <c r="AJ4" s="137">
        <f>+AF4+AI4</f>
        <v>0</v>
      </c>
      <c r="AK4" s="250" t="s">
        <v>112</v>
      </c>
      <c r="AL4" s="252">
        <v>70837694</v>
      </c>
      <c r="AM4" s="16"/>
      <c r="AN4" s="18"/>
      <c r="AO4" s="18"/>
      <c r="AP4" s="18"/>
      <c r="AQ4" s="18"/>
      <c r="AR4" s="19">
        <f aca="true" t="shared" si="2" ref="AR4:AR34">AN4+AO4+AP4+AQ4</f>
        <v>0</v>
      </c>
      <c r="AS4" s="177"/>
      <c r="AT4" s="45"/>
      <c r="AU4" s="287">
        <f>+AS4+AT4</f>
        <v>0</v>
      </c>
      <c r="AV4" s="137">
        <f>+AR4+AU4</f>
        <v>0</v>
      </c>
      <c r="AW4" s="14" t="s">
        <v>112</v>
      </c>
      <c r="AX4" s="73">
        <v>70837694</v>
      </c>
      <c r="AY4" s="16"/>
      <c r="AZ4" s="18"/>
      <c r="BA4" s="18"/>
      <c r="BB4" s="18"/>
      <c r="BC4" s="18"/>
      <c r="BD4" s="19">
        <f aca="true" t="shared" si="3" ref="BD4:BD34">AZ4+BA4+BB4+BC4</f>
        <v>0</v>
      </c>
      <c r="BE4" s="12"/>
      <c r="BF4" s="241"/>
      <c r="BG4" s="297">
        <f>+BE4+BF4</f>
        <v>0</v>
      </c>
      <c r="BH4" s="137">
        <f>+BD4+BG4</f>
        <v>0</v>
      </c>
      <c r="BI4" s="152" t="s">
        <v>112</v>
      </c>
      <c r="BJ4" s="73">
        <v>70837694</v>
      </c>
      <c r="BK4" s="16"/>
      <c r="BL4" s="18"/>
      <c r="BM4" s="18"/>
      <c r="BN4" s="18"/>
      <c r="BO4" s="18"/>
      <c r="BP4" s="19">
        <f aca="true" t="shared" si="4" ref="BP4:BP34">BL4+BM4+BN4+BO4</f>
        <v>0</v>
      </c>
      <c r="BQ4" s="177"/>
      <c r="BR4" s="45"/>
      <c r="BS4" s="287">
        <f>+BQ4+BR4</f>
        <v>0</v>
      </c>
      <c r="BT4" s="137">
        <f>+BP4+BS4</f>
        <v>0</v>
      </c>
      <c r="BU4" s="152" t="s">
        <v>112</v>
      </c>
      <c r="BV4" s="73">
        <v>70837694</v>
      </c>
      <c r="BW4" s="16"/>
      <c r="BX4" s="18"/>
      <c r="BY4" s="18"/>
      <c r="BZ4" s="18"/>
      <c r="CA4" s="18"/>
      <c r="CB4" s="19">
        <f aca="true" t="shared" si="5" ref="CB4:CB34">BX4+BY4+BZ4+CA4</f>
        <v>0</v>
      </c>
      <c r="CC4" s="12"/>
      <c r="CD4" s="241"/>
      <c r="CE4" s="297">
        <f>+CC4+CD4</f>
        <v>0</v>
      </c>
      <c r="CF4" s="137">
        <f>+CB4+CE4</f>
        <v>0</v>
      </c>
      <c r="CG4" s="14" t="s">
        <v>112</v>
      </c>
      <c r="CH4" s="73">
        <v>70837694</v>
      </c>
      <c r="CI4" s="169">
        <f aca="true" t="shared" si="6" ref="CI4:CI34">+C4+O4+AA4+AM4+AY4+BK4+BW4</f>
        <v>2.6</v>
      </c>
      <c r="CJ4" s="87">
        <f aca="true" t="shared" si="7" ref="CJ4:CJ34">+D4+P4+AB4+AN4+AZ4+BL4+BX4</f>
        <v>504</v>
      </c>
      <c r="CK4" s="87">
        <f aca="true" t="shared" si="8" ref="CK4:CK34">+E4+Q4+AC4+AO4+BA4+BM4+BY4</f>
        <v>0</v>
      </c>
      <c r="CL4" s="87">
        <f aca="true" t="shared" si="9" ref="CL4:CL34">+F4+R4+AD4+AP4+BB4+BN4+BZ4</f>
        <v>189</v>
      </c>
      <c r="CM4" s="87">
        <f aca="true" t="shared" si="10" ref="CM4:CM34">+G4+S4+AE4+AQ4+BC4+BO4+CA4</f>
        <v>57</v>
      </c>
      <c r="CN4" s="21">
        <f aca="true" t="shared" si="11" ref="CN4:CN34">+CJ4+CK4+CL4+CM4</f>
        <v>750</v>
      </c>
      <c r="CO4" s="281">
        <f>+I4+U4+AG4+AS4+BE4+BQ4+CC4</f>
        <v>67</v>
      </c>
      <c r="CP4" s="285">
        <f>+J4+V4+AH4+AT4+BF4+BR4+CD4</f>
        <v>0</v>
      </c>
      <c r="CQ4" s="297">
        <f>+CO4+CP4</f>
        <v>67</v>
      </c>
      <c r="CR4" s="137">
        <f>+L4+X4+AJ4+AV4+BH4+BT4+CF4</f>
        <v>817</v>
      </c>
    </row>
    <row r="5" spans="1:96" ht="12.75">
      <c r="A5" s="14" t="s">
        <v>113</v>
      </c>
      <c r="B5" s="73">
        <v>60436107</v>
      </c>
      <c r="C5" s="16"/>
      <c r="D5" s="18"/>
      <c r="E5" s="18"/>
      <c r="F5" s="18"/>
      <c r="G5" s="18"/>
      <c r="H5" s="19">
        <f aca="true" t="shared" si="12" ref="H5:H33">D5+E5+F5+G5</f>
        <v>0</v>
      </c>
      <c r="I5" s="20"/>
      <c r="J5" s="16"/>
      <c r="K5" s="287">
        <f aca="true" t="shared" si="13" ref="K5:K36">+I5+J5</f>
        <v>0</v>
      </c>
      <c r="L5" s="137">
        <f aca="true" t="shared" si="14" ref="L5:L36">+H5+K5</f>
        <v>0</v>
      </c>
      <c r="M5" s="14" t="s">
        <v>113</v>
      </c>
      <c r="N5" s="73">
        <v>60436107</v>
      </c>
      <c r="O5" s="16">
        <v>21.4</v>
      </c>
      <c r="P5" s="17">
        <v>4352</v>
      </c>
      <c r="Q5" s="18">
        <v>12</v>
      </c>
      <c r="R5" s="18">
        <v>1631</v>
      </c>
      <c r="S5" s="18">
        <v>306</v>
      </c>
      <c r="T5" s="19">
        <f t="shared" si="0"/>
        <v>6301</v>
      </c>
      <c r="U5" s="20">
        <v>885</v>
      </c>
      <c r="V5" s="45">
        <v>-15</v>
      </c>
      <c r="W5" s="241">
        <f aca="true" t="shared" si="15" ref="W5:W36">+U5+V5</f>
        <v>870</v>
      </c>
      <c r="X5" s="282">
        <f aca="true" t="shared" si="16" ref="X5:X36">+T5+W5</f>
        <v>7171</v>
      </c>
      <c r="Y5" s="14" t="s">
        <v>113</v>
      </c>
      <c r="Z5" s="211">
        <v>60436107</v>
      </c>
      <c r="AA5" s="210"/>
      <c r="AB5" s="18"/>
      <c r="AC5" s="18"/>
      <c r="AD5" s="18"/>
      <c r="AE5" s="18"/>
      <c r="AF5" s="19">
        <f t="shared" si="1"/>
        <v>0</v>
      </c>
      <c r="AG5" s="20"/>
      <c r="AH5" s="16"/>
      <c r="AI5" s="287">
        <f aca="true" t="shared" si="17" ref="AI5:AI36">+AG5+AH5</f>
        <v>0</v>
      </c>
      <c r="AJ5" s="137">
        <f aca="true" t="shared" si="18" ref="AJ5:AJ36">+AF5+AI5</f>
        <v>0</v>
      </c>
      <c r="AK5" s="250" t="s">
        <v>113</v>
      </c>
      <c r="AL5" s="252">
        <v>60436107</v>
      </c>
      <c r="AM5" s="16"/>
      <c r="AN5" s="18"/>
      <c r="AO5" s="18"/>
      <c r="AP5" s="18"/>
      <c r="AQ5" s="18"/>
      <c r="AR5" s="19">
        <f t="shared" si="2"/>
        <v>0</v>
      </c>
      <c r="AS5" s="20"/>
      <c r="AT5" s="16"/>
      <c r="AU5" s="296">
        <f aca="true" t="shared" si="19" ref="AU5:AU36">+AS5+AT5</f>
        <v>0</v>
      </c>
      <c r="AV5" s="136">
        <f aca="true" t="shared" si="20" ref="AV5:AV36">+AR5+AU5</f>
        <v>0</v>
      </c>
      <c r="AW5" s="14" t="s">
        <v>113</v>
      </c>
      <c r="AX5" s="73">
        <v>60436107</v>
      </c>
      <c r="AY5" s="16"/>
      <c r="AZ5" s="18"/>
      <c r="BA5" s="18"/>
      <c r="BB5" s="18"/>
      <c r="BC5" s="18"/>
      <c r="BD5" s="19">
        <f t="shared" si="3"/>
        <v>0</v>
      </c>
      <c r="BE5" s="63"/>
      <c r="BF5" s="169"/>
      <c r="BG5" s="297">
        <f aca="true" t="shared" si="21" ref="BG5:BG36">+BE5+BF5</f>
        <v>0</v>
      </c>
      <c r="BH5" s="137">
        <f aca="true" t="shared" si="22" ref="BH5:BH36">+BD5+BG5</f>
        <v>0</v>
      </c>
      <c r="BI5" s="14" t="s">
        <v>113</v>
      </c>
      <c r="BJ5" s="73">
        <v>60436107</v>
      </c>
      <c r="BK5" s="16"/>
      <c r="BL5" s="18"/>
      <c r="BM5" s="18"/>
      <c r="BN5" s="18"/>
      <c r="BO5" s="18"/>
      <c r="BP5" s="19">
        <f t="shared" si="4"/>
        <v>0</v>
      </c>
      <c r="BQ5" s="20"/>
      <c r="BR5" s="16"/>
      <c r="BS5" s="296">
        <f aca="true" t="shared" si="23" ref="BS5:BS36">+BQ5+BR5</f>
        <v>0</v>
      </c>
      <c r="BT5" s="136">
        <f aca="true" t="shared" si="24" ref="BT5:BT36">+BP5+BS5</f>
        <v>0</v>
      </c>
      <c r="BU5" s="14" t="s">
        <v>113</v>
      </c>
      <c r="BV5" s="73">
        <v>60436107</v>
      </c>
      <c r="BW5" s="16"/>
      <c r="BX5" s="18"/>
      <c r="BY5" s="18"/>
      <c r="BZ5" s="18"/>
      <c r="CA5" s="18"/>
      <c r="CB5" s="19">
        <f t="shared" si="5"/>
        <v>0</v>
      </c>
      <c r="CC5" s="63"/>
      <c r="CD5" s="169"/>
      <c r="CE5" s="217">
        <f aca="true" t="shared" si="25" ref="CE5:CE36">+CC5+CD5</f>
        <v>0</v>
      </c>
      <c r="CF5" s="136">
        <f aca="true" t="shared" si="26" ref="CF5:CF36">+CB5+CE5</f>
        <v>0</v>
      </c>
      <c r="CG5" s="14" t="s">
        <v>113</v>
      </c>
      <c r="CH5" s="73">
        <v>60436107</v>
      </c>
      <c r="CI5" s="169">
        <f t="shared" si="6"/>
        <v>21.4</v>
      </c>
      <c r="CJ5" s="87">
        <f t="shared" si="7"/>
        <v>4352</v>
      </c>
      <c r="CK5" s="87">
        <f t="shared" si="8"/>
        <v>12</v>
      </c>
      <c r="CL5" s="87">
        <f t="shared" si="9"/>
        <v>1631</v>
      </c>
      <c r="CM5" s="87">
        <f t="shared" si="10"/>
        <v>306</v>
      </c>
      <c r="CN5" s="21">
        <f t="shared" si="11"/>
        <v>6301</v>
      </c>
      <c r="CO5" s="203">
        <f aca="true" t="shared" si="27" ref="CO5:CO34">+I5+U5+AG5+AS5+BE5+BQ5+CC5</f>
        <v>885</v>
      </c>
      <c r="CP5" s="285">
        <f>+J5+V5+AH5+AT5+BF5+BR5+CD5</f>
        <v>-15</v>
      </c>
      <c r="CQ5" s="297">
        <f>+CO5+CP5</f>
        <v>870</v>
      </c>
      <c r="CR5" s="137">
        <f aca="true" t="shared" si="28" ref="CR5:CR34">+L5+X5+AJ5+AV5+BH5+BT5+CF5</f>
        <v>7171</v>
      </c>
    </row>
    <row r="6" spans="1:96" ht="12.75">
      <c r="A6" s="14" t="s">
        <v>114</v>
      </c>
      <c r="B6" s="73">
        <v>70837953</v>
      </c>
      <c r="C6" s="16"/>
      <c r="D6" s="18"/>
      <c r="E6" s="18"/>
      <c r="F6" s="18"/>
      <c r="G6" s="18"/>
      <c r="H6" s="19">
        <f t="shared" si="12"/>
        <v>0</v>
      </c>
      <c r="I6" s="20"/>
      <c r="J6" s="16"/>
      <c r="K6" s="287">
        <f t="shared" si="13"/>
        <v>0</v>
      </c>
      <c r="L6" s="137">
        <f t="shared" si="14"/>
        <v>0</v>
      </c>
      <c r="M6" s="14" t="s">
        <v>114</v>
      </c>
      <c r="N6" s="73">
        <v>70837953</v>
      </c>
      <c r="O6" s="16">
        <v>12.5</v>
      </c>
      <c r="P6" s="17">
        <v>2705</v>
      </c>
      <c r="Q6" s="18">
        <v>0</v>
      </c>
      <c r="R6" s="18">
        <v>1014</v>
      </c>
      <c r="S6" s="18">
        <v>78</v>
      </c>
      <c r="T6" s="19">
        <f t="shared" si="0"/>
        <v>3797</v>
      </c>
      <c r="U6" s="20">
        <v>281</v>
      </c>
      <c r="V6" s="45">
        <v>0</v>
      </c>
      <c r="W6" s="241">
        <f t="shared" si="15"/>
        <v>281</v>
      </c>
      <c r="X6" s="282">
        <f t="shared" si="16"/>
        <v>4078</v>
      </c>
      <c r="Y6" s="14" t="s">
        <v>114</v>
      </c>
      <c r="Z6" s="211">
        <v>70837953</v>
      </c>
      <c r="AA6" s="210"/>
      <c r="AB6" s="18"/>
      <c r="AC6" s="18"/>
      <c r="AD6" s="18"/>
      <c r="AE6" s="18"/>
      <c r="AF6" s="19">
        <f t="shared" si="1"/>
        <v>0</v>
      </c>
      <c r="AG6" s="20"/>
      <c r="AH6" s="16"/>
      <c r="AI6" s="287">
        <f t="shared" si="17"/>
        <v>0</v>
      </c>
      <c r="AJ6" s="137">
        <f t="shared" si="18"/>
        <v>0</v>
      </c>
      <c r="AK6" s="250" t="s">
        <v>114</v>
      </c>
      <c r="AL6" s="252">
        <v>70837953</v>
      </c>
      <c r="AM6" s="16"/>
      <c r="AN6" s="18"/>
      <c r="AO6" s="18"/>
      <c r="AP6" s="18"/>
      <c r="AQ6" s="18"/>
      <c r="AR6" s="19">
        <f t="shared" si="2"/>
        <v>0</v>
      </c>
      <c r="AS6" s="20"/>
      <c r="AT6" s="16"/>
      <c r="AU6" s="294">
        <f t="shared" si="19"/>
        <v>0</v>
      </c>
      <c r="AV6" s="137">
        <f t="shared" si="20"/>
        <v>0</v>
      </c>
      <c r="AW6" s="14" t="s">
        <v>114</v>
      </c>
      <c r="AX6" s="73">
        <v>70837953</v>
      </c>
      <c r="AY6" s="16"/>
      <c r="AZ6" s="18"/>
      <c r="BA6" s="18"/>
      <c r="BB6" s="18"/>
      <c r="BC6" s="18"/>
      <c r="BD6" s="19">
        <f t="shared" si="3"/>
        <v>0</v>
      </c>
      <c r="BE6" s="63"/>
      <c r="BF6" s="169"/>
      <c r="BG6" s="297">
        <f t="shared" si="21"/>
        <v>0</v>
      </c>
      <c r="BH6" s="137">
        <f t="shared" si="22"/>
        <v>0</v>
      </c>
      <c r="BI6" s="14" t="s">
        <v>114</v>
      </c>
      <c r="BJ6" s="73">
        <v>70837953</v>
      </c>
      <c r="BK6" s="16"/>
      <c r="BL6" s="18"/>
      <c r="BM6" s="18"/>
      <c r="BN6" s="18"/>
      <c r="BO6" s="18"/>
      <c r="BP6" s="19">
        <f t="shared" si="4"/>
        <v>0</v>
      </c>
      <c r="BQ6" s="20"/>
      <c r="BR6" s="16"/>
      <c r="BS6" s="294">
        <f t="shared" si="23"/>
        <v>0</v>
      </c>
      <c r="BT6" s="137">
        <f t="shared" si="24"/>
        <v>0</v>
      </c>
      <c r="BU6" s="14" t="s">
        <v>114</v>
      </c>
      <c r="BV6" s="73">
        <v>70837953</v>
      </c>
      <c r="BW6" s="16"/>
      <c r="BX6" s="18"/>
      <c r="BY6" s="18"/>
      <c r="BZ6" s="18"/>
      <c r="CA6" s="18"/>
      <c r="CB6" s="19">
        <f t="shared" si="5"/>
        <v>0</v>
      </c>
      <c r="CC6" s="63"/>
      <c r="CD6" s="169"/>
      <c r="CE6" s="216">
        <f t="shared" si="25"/>
        <v>0</v>
      </c>
      <c r="CF6" s="137">
        <f t="shared" si="26"/>
        <v>0</v>
      </c>
      <c r="CG6" s="14" t="s">
        <v>114</v>
      </c>
      <c r="CH6" s="73">
        <v>70837953</v>
      </c>
      <c r="CI6" s="169">
        <f t="shared" si="6"/>
        <v>12.5</v>
      </c>
      <c r="CJ6" s="87">
        <f t="shared" si="7"/>
        <v>2705</v>
      </c>
      <c r="CK6" s="87">
        <f t="shared" si="8"/>
        <v>0</v>
      </c>
      <c r="CL6" s="87">
        <f t="shared" si="9"/>
        <v>1014</v>
      </c>
      <c r="CM6" s="87">
        <f t="shared" si="10"/>
        <v>78</v>
      </c>
      <c r="CN6" s="21">
        <f t="shared" si="11"/>
        <v>3797</v>
      </c>
      <c r="CO6" s="203">
        <f t="shared" si="27"/>
        <v>281</v>
      </c>
      <c r="CP6" s="169">
        <f aca="true" t="shared" si="29" ref="CP6:CP36">+J6+V6+AH6+AT6+BF6+BR6+CD6</f>
        <v>0</v>
      </c>
      <c r="CQ6" s="264">
        <f aca="true" t="shared" si="30" ref="CQ6:CQ36">+CO6+CP6</f>
        <v>281</v>
      </c>
      <c r="CR6" s="137">
        <f t="shared" si="28"/>
        <v>4078</v>
      </c>
    </row>
    <row r="7" spans="1:96" ht="12.75">
      <c r="A7" s="14" t="s">
        <v>115</v>
      </c>
      <c r="B7" s="73">
        <v>61389447</v>
      </c>
      <c r="C7" s="16"/>
      <c r="D7" s="18"/>
      <c r="E7" s="18"/>
      <c r="F7" s="18"/>
      <c r="G7" s="18"/>
      <c r="H7" s="19">
        <f t="shared" si="12"/>
        <v>0</v>
      </c>
      <c r="I7" s="20"/>
      <c r="J7" s="16"/>
      <c r="K7" s="287">
        <f t="shared" si="13"/>
        <v>0</v>
      </c>
      <c r="L7" s="137">
        <f t="shared" si="14"/>
        <v>0</v>
      </c>
      <c r="M7" s="14" t="s">
        <v>115</v>
      </c>
      <c r="N7" s="73">
        <v>61389447</v>
      </c>
      <c r="O7" s="16">
        <v>16.8</v>
      </c>
      <c r="P7" s="17">
        <v>3818</v>
      </c>
      <c r="Q7" s="18">
        <v>8</v>
      </c>
      <c r="R7" s="18">
        <v>1430</v>
      </c>
      <c r="S7" s="18">
        <v>190</v>
      </c>
      <c r="T7" s="19">
        <f t="shared" si="0"/>
        <v>5446</v>
      </c>
      <c r="U7" s="20">
        <v>864</v>
      </c>
      <c r="V7" s="45">
        <v>-13</v>
      </c>
      <c r="W7" s="241">
        <f t="shared" si="15"/>
        <v>851</v>
      </c>
      <c r="X7" s="282">
        <f t="shared" si="16"/>
        <v>6297</v>
      </c>
      <c r="Y7" s="14" t="s">
        <v>115</v>
      </c>
      <c r="Z7" s="211">
        <v>61389447</v>
      </c>
      <c r="AA7" s="210"/>
      <c r="AB7" s="18"/>
      <c r="AC7" s="18"/>
      <c r="AD7" s="18"/>
      <c r="AE7" s="18"/>
      <c r="AF7" s="19">
        <f t="shared" si="1"/>
        <v>0</v>
      </c>
      <c r="AG7" s="20"/>
      <c r="AH7" s="16"/>
      <c r="AI7" s="287">
        <f t="shared" si="17"/>
        <v>0</v>
      </c>
      <c r="AJ7" s="137">
        <f t="shared" si="18"/>
        <v>0</v>
      </c>
      <c r="AK7" s="250" t="s">
        <v>115</v>
      </c>
      <c r="AL7" s="252">
        <v>61389447</v>
      </c>
      <c r="AM7" s="16"/>
      <c r="AN7" s="18"/>
      <c r="AO7" s="18"/>
      <c r="AP7" s="18"/>
      <c r="AQ7" s="18"/>
      <c r="AR7" s="19">
        <f t="shared" si="2"/>
        <v>0</v>
      </c>
      <c r="AS7" s="20"/>
      <c r="AT7" s="16"/>
      <c r="AU7" s="294">
        <f t="shared" si="19"/>
        <v>0</v>
      </c>
      <c r="AV7" s="137">
        <f t="shared" si="20"/>
        <v>0</v>
      </c>
      <c r="AW7" s="14" t="s">
        <v>115</v>
      </c>
      <c r="AX7" s="73">
        <v>61389447</v>
      </c>
      <c r="AY7" s="16"/>
      <c r="AZ7" s="18"/>
      <c r="BA7" s="18"/>
      <c r="BB7" s="18"/>
      <c r="BC7" s="18"/>
      <c r="BD7" s="19">
        <f t="shared" si="3"/>
        <v>0</v>
      </c>
      <c r="BE7" s="63"/>
      <c r="BF7" s="169"/>
      <c r="BG7" s="297">
        <f t="shared" si="21"/>
        <v>0</v>
      </c>
      <c r="BH7" s="137">
        <f t="shared" si="22"/>
        <v>0</v>
      </c>
      <c r="BI7" s="14" t="s">
        <v>115</v>
      </c>
      <c r="BJ7" s="73">
        <v>61389447</v>
      </c>
      <c r="BK7" s="16"/>
      <c r="BL7" s="18"/>
      <c r="BM7" s="18"/>
      <c r="BN7" s="18"/>
      <c r="BO7" s="18"/>
      <c r="BP7" s="19">
        <f t="shared" si="4"/>
        <v>0</v>
      </c>
      <c r="BQ7" s="20"/>
      <c r="BR7" s="16"/>
      <c r="BS7" s="294">
        <f t="shared" si="23"/>
        <v>0</v>
      </c>
      <c r="BT7" s="137">
        <f t="shared" si="24"/>
        <v>0</v>
      </c>
      <c r="BU7" s="14" t="s">
        <v>115</v>
      </c>
      <c r="BV7" s="73">
        <v>61389447</v>
      </c>
      <c r="BW7" s="16"/>
      <c r="BX7" s="18"/>
      <c r="BY7" s="18"/>
      <c r="BZ7" s="18"/>
      <c r="CA7" s="18"/>
      <c r="CB7" s="19">
        <f t="shared" si="5"/>
        <v>0</v>
      </c>
      <c r="CC7" s="63"/>
      <c r="CD7" s="169"/>
      <c r="CE7" s="216">
        <f t="shared" si="25"/>
        <v>0</v>
      </c>
      <c r="CF7" s="137">
        <f t="shared" si="26"/>
        <v>0</v>
      </c>
      <c r="CG7" s="14" t="s">
        <v>115</v>
      </c>
      <c r="CH7" s="73">
        <v>61389447</v>
      </c>
      <c r="CI7" s="169">
        <f t="shared" si="6"/>
        <v>16.8</v>
      </c>
      <c r="CJ7" s="87">
        <f t="shared" si="7"/>
        <v>3818</v>
      </c>
      <c r="CK7" s="87">
        <f t="shared" si="8"/>
        <v>8</v>
      </c>
      <c r="CL7" s="87">
        <f t="shared" si="9"/>
        <v>1430</v>
      </c>
      <c r="CM7" s="87">
        <f t="shared" si="10"/>
        <v>190</v>
      </c>
      <c r="CN7" s="21">
        <f t="shared" si="11"/>
        <v>5446</v>
      </c>
      <c r="CO7" s="203">
        <f t="shared" si="27"/>
        <v>864</v>
      </c>
      <c r="CP7" s="241">
        <f t="shared" si="29"/>
        <v>-13</v>
      </c>
      <c r="CQ7" s="285">
        <f t="shared" si="30"/>
        <v>851</v>
      </c>
      <c r="CR7" s="137">
        <f t="shared" si="28"/>
        <v>6297</v>
      </c>
    </row>
    <row r="8" spans="1:96" ht="12.75">
      <c r="A8" s="14" t="s">
        <v>116</v>
      </c>
      <c r="B8" s="73">
        <v>70922306</v>
      </c>
      <c r="C8" s="16"/>
      <c r="D8" s="18"/>
      <c r="E8" s="18"/>
      <c r="F8" s="18"/>
      <c r="G8" s="18"/>
      <c r="H8" s="19">
        <f t="shared" si="12"/>
        <v>0</v>
      </c>
      <c r="I8" s="20"/>
      <c r="J8" s="16"/>
      <c r="K8" s="287">
        <f t="shared" si="13"/>
        <v>0</v>
      </c>
      <c r="L8" s="137">
        <f t="shared" si="14"/>
        <v>0</v>
      </c>
      <c r="M8" s="14" t="s">
        <v>116</v>
      </c>
      <c r="N8" s="73">
        <v>70922306</v>
      </c>
      <c r="O8" s="16">
        <v>27</v>
      </c>
      <c r="P8" s="17">
        <v>4964</v>
      </c>
      <c r="Q8" s="18">
        <v>60</v>
      </c>
      <c r="R8" s="18">
        <v>1877</v>
      </c>
      <c r="S8" s="18">
        <v>108</v>
      </c>
      <c r="T8" s="19">
        <f t="shared" si="0"/>
        <v>7009</v>
      </c>
      <c r="U8" s="20">
        <v>945</v>
      </c>
      <c r="V8" s="45">
        <v>0</v>
      </c>
      <c r="W8" s="241">
        <f t="shared" si="15"/>
        <v>945</v>
      </c>
      <c r="X8" s="282">
        <f t="shared" si="16"/>
        <v>7954</v>
      </c>
      <c r="Y8" s="14" t="s">
        <v>116</v>
      </c>
      <c r="Z8" s="211">
        <v>70922306</v>
      </c>
      <c r="AA8" s="210"/>
      <c r="AB8" s="18"/>
      <c r="AC8" s="18"/>
      <c r="AD8" s="18"/>
      <c r="AE8" s="18"/>
      <c r="AF8" s="19">
        <f t="shared" si="1"/>
        <v>0</v>
      </c>
      <c r="AG8" s="20"/>
      <c r="AH8" s="16"/>
      <c r="AI8" s="287">
        <f t="shared" si="17"/>
        <v>0</v>
      </c>
      <c r="AJ8" s="137">
        <f t="shared" si="18"/>
        <v>0</v>
      </c>
      <c r="AK8" s="250" t="s">
        <v>116</v>
      </c>
      <c r="AL8" s="252">
        <v>70922306</v>
      </c>
      <c r="AM8" s="16"/>
      <c r="AN8" s="18"/>
      <c r="AO8" s="18"/>
      <c r="AP8" s="18"/>
      <c r="AQ8" s="18"/>
      <c r="AR8" s="19">
        <f t="shared" si="2"/>
        <v>0</v>
      </c>
      <c r="AS8" s="20"/>
      <c r="AT8" s="16"/>
      <c r="AU8" s="294">
        <f t="shared" si="19"/>
        <v>0</v>
      </c>
      <c r="AV8" s="137">
        <f t="shared" si="20"/>
        <v>0</v>
      </c>
      <c r="AW8" s="14" t="s">
        <v>116</v>
      </c>
      <c r="AX8" s="73">
        <v>70922306</v>
      </c>
      <c r="AY8" s="16"/>
      <c r="AZ8" s="18"/>
      <c r="BA8" s="18"/>
      <c r="BB8" s="18"/>
      <c r="BC8" s="18"/>
      <c r="BD8" s="19">
        <f t="shared" si="3"/>
        <v>0</v>
      </c>
      <c r="BE8" s="63"/>
      <c r="BF8" s="169"/>
      <c r="BG8" s="297">
        <f t="shared" si="21"/>
        <v>0</v>
      </c>
      <c r="BH8" s="137">
        <f t="shared" si="22"/>
        <v>0</v>
      </c>
      <c r="BI8" s="14" t="s">
        <v>116</v>
      </c>
      <c r="BJ8" s="73">
        <v>70922306</v>
      </c>
      <c r="BK8" s="16"/>
      <c r="BL8" s="18"/>
      <c r="BM8" s="18"/>
      <c r="BN8" s="18"/>
      <c r="BO8" s="18"/>
      <c r="BP8" s="19">
        <f t="shared" si="4"/>
        <v>0</v>
      </c>
      <c r="BQ8" s="20"/>
      <c r="BR8" s="16"/>
      <c r="BS8" s="294">
        <f t="shared" si="23"/>
        <v>0</v>
      </c>
      <c r="BT8" s="137">
        <f t="shared" si="24"/>
        <v>0</v>
      </c>
      <c r="BU8" s="14" t="s">
        <v>116</v>
      </c>
      <c r="BV8" s="73">
        <v>70922306</v>
      </c>
      <c r="BW8" s="16"/>
      <c r="BX8" s="18"/>
      <c r="BY8" s="18"/>
      <c r="BZ8" s="18"/>
      <c r="CA8" s="18"/>
      <c r="CB8" s="19">
        <f t="shared" si="5"/>
        <v>0</v>
      </c>
      <c r="CC8" s="63"/>
      <c r="CD8" s="169"/>
      <c r="CE8" s="216">
        <f t="shared" si="25"/>
        <v>0</v>
      </c>
      <c r="CF8" s="137">
        <f t="shared" si="26"/>
        <v>0</v>
      </c>
      <c r="CG8" s="14" t="s">
        <v>116</v>
      </c>
      <c r="CH8" s="73">
        <v>70922306</v>
      </c>
      <c r="CI8" s="169">
        <f t="shared" si="6"/>
        <v>27</v>
      </c>
      <c r="CJ8" s="87">
        <f t="shared" si="7"/>
        <v>4964</v>
      </c>
      <c r="CK8" s="87">
        <f t="shared" si="8"/>
        <v>60</v>
      </c>
      <c r="CL8" s="87">
        <f t="shared" si="9"/>
        <v>1877</v>
      </c>
      <c r="CM8" s="87">
        <f t="shared" si="10"/>
        <v>108</v>
      </c>
      <c r="CN8" s="21">
        <f t="shared" si="11"/>
        <v>7009</v>
      </c>
      <c r="CO8" s="203">
        <f t="shared" si="27"/>
        <v>945</v>
      </c>
      <c r="CP8" s="241">
        <f t="shared" si="29"/>
        <v>0</v>
      </c>
      <c r="CQ8" s="285">
        <f t="shared" si="30"/>
        <v>945</v>
      </c>
      <c r="CR8" s="137">
        <f t="shared" si="28"/>
        <v>7954</v>
      </c>
    </row>
    <row r="9" spans="1:96" ht="12.75">
      <c r="A9" s="14" t="s">
        <v>117</v>
      </c>
      <c r="B9" s="73">
        <v>48133035</v>
      </c>
      <c r="C9" s="16"/>
      <c r="D9" s="18"/>
      <c r="E9" s="18"/>
      <c r="F9" s="18"/>
      <c r="G9" s="18"/>
      <c r="H9" s="19">
        <f t="shared" si="12"/>
        <v>0</v>
      </c>
      <c r="I9" s="20"/>
      <c r="J9" s="16"/>
      <c r="K9" s="287">
        <f t="shared" si="13"/>
        <v>0</v>
      </c>
      <c r="L9" s="137">
        <f t="shared" si="14"/>
        <v>0</v>
      </c>
      <c r="M9" s="14" t="s">
        <v>117</v>
      </c>
      <c r="N9" s="73">
        <v>48133035</v>
      </c>
      <c r="O9" s="16"/>
      <c r="P9" s="17"/>
      <c r="Q9" s="18"/>
      <c r="R9" s="18"/>
      <c r="S9" s="18"/>
      <c r="T9" s="19">
        <f t="shared" si="0"/>
        <v>0</v>
      </c>
      <c r="U9" s="20"/>
      <c r="V9" s="45"/>
      <c r="W9" s="241">
        <f t="shared" si="15"/>
        <v>0</v>
      </c>
      <c r="X9" s="282">
        <f t="shared" si="16"/>
        <v>0</v>
      </c>
      <c r="Y9" s="14" t="s">
        <v>117</v>
      </c>
      <c r="Z9" s="211">
        <v>48133035</v>
      </c>
      <c r="AA9" s="210"/>
      <c r="AB9" s="18"/>
      <c r="AC9" s="18"/>
      <c r="AD9" s="18"/>
      <c r="AE9" s="18"/>
      <c r="AF9" s="19">
        <f t="shared" si="1"/>
        <v>0</v>
      </c>
      <c r="AG9" s="20"/>
      <c r="AH9" s="16"/>
      <c r="AI9" s="287">
        <f t="shared" si="17"/>
        <v>0</v>
      </c>
      <c r="AJ9" s="137">
        <f t="shared" si="18"/>
        <v>0</v>
      </c>
      <c r="AK9" s="250" t="s">
        <v>117</v>
      </c>
      <c r="AL9" s="252">
        <v>48133035</v>
      </c>
      <c r="AM9" s="16">
        <v>41.1</v>
      </c>
      <c r="AN9" s="18">
        <v>8025</v>
      </c>
      <c r="AO9" s="18">
        <v>155</v>
      </c>
      <c r="AP9" s="18">
        <v>3052</v>
      </c>
      <c r="AQ9" s="18">
        <v>596</v>
      </c>
      <c r="AR9" s="19">
        <f t="shared" si="2"/>
        <v>11828</v>
      </c>
      <c r="AS9" s="20">
        <v>3037</v>
      </c>
      <c r="AT9" s="16">
        <v>128</v>
      </c>
      <c r="AU9" s="294">
        <f t="shared" si="19"/>
        <v>3165</v>
      </c>
      <c r="AV9" s="137">
        <f t="shared" si="20"/>
        <v>14993</v>
      </c>
      <c r="AW9" s="14" t="s">
        <v>117</v>
      </c>
      <c r="AX9" s="73">
        <v>48133035</v>
      </c>
      <c r="AY9" s="16"/>
      <c r="AZ9" s="18"/>
      <c r="BA9" s="18"/>
      <c r="BB9" s="18"/>
      <c r="BC9" s="18"/>
      <c r="BD9" s="19">
        <f t="shared" si="3"/>
        <v>0</v>
      </c>
      <c r="BE9" s="63"/>
      <c r="BF9" s="169"/>
      <c r="BG9" s="297">
        <f t="shared" si="21"/>
        <v>0</v>
      </c>
      <c r="BH9" s="137">
        <f t="shared" si="22"/>
        <v>0</v>
      </c>
      <c r="BI9" s="14" t="s">
        <v>117</v>
      </c>
      <c r="BJ9" s="73">
        <v>48133035</v>
      </c>
      <c r="BK9" s="16"/>
      <c r="BL9" s="18"/>
      <c r="BM9" s="18"/>
      <c r="BN9" s="18"/>
      <c r="BO9" s="18"/>
      <c r="BP9" s="19">
        <f t="shared" si="4"/>
        <v>0</v>
      </c>
      <c r="BQ9" s="20"/>
      <c r="BR9" s="16"/>
      <c r="BS9" s="294">
        <f t="shared" si="23"/>
        <v>0</v>
      </c>
      <c r="BT9" s="137">
        <f t="shared" si="24"/>
        <v>0</v>
      </c>
      <c r="BU9" s="14" t="s">
        <v>117</v>
      </c>
      <c r="BV9" s="73">
        <v>48133035</v>
      </c>
      <c r="BW9" s="16">
        <v>3</v>
      </c>
      <c r="BX9" s="18">
        <v>763</v>
      </c>
      <c r="BY9" s="18">
        <v>0</v>
      </c>
      <c r="BZ9" s="18">
        <v>284</v>
      </c>
      <c r="CA9" s="18">
        <v>0</v>
      </c>
      <c r="CB9" s="19">
        <f t="shared" si="5"/>
        <v>1047</v>
      </c>
      <c r="CC9" s="63">
        <v>0</v>
      </c>
      <c r="CD9" s="169"/>
      <c r="CE9" s="216">
        <f t="shared" si="25"/>
        <v>0</v>
      </c>
      <c r="CF9" s="137">
        <f t="shared" si="26"/>
        <v>1047</v>
      </c>
      <c r="CG9" s="14" t="s">
        <v>117</v>
      </c>
      <c r="CH9" s="73">
        <v>48133035</v>
      </c>
      <c r="CI9" s="169">
        <f t="shared" si="6"/>
        <v>44.1</v>
      </c>
      <c r="CJ9" s="87">
        <f t="shared" si="7"/>
        <v>8788</v>
      </c>
      <c r="CK9" s="87">
        <f t="shared" si="8"/>
        <v>155</v>
      </c>
      <c r="CL9" s="87">
        <f t="shared" si="9"/>
        <v>3336</v>
      </c>
      <c r="CM9" s="87">
        <f t="shared" si="10"/>
        <v>596</v>
      </c>
      <c r="CN9" s="21">
        <f t="shared" si="11"/>
        <v>12875</v>
      </c>
      <c r="CO9" s="203">
        <f t="shared" si="27"/>
        <v>3037</v>
      </c>
      <c r="CP9" s="241">
        <f t="shared" si="29"/>
        <v>128</v>
      </c>
      <c r="CQ9" s="285">
        <f t="shared" si="30"/>
        <v>3165</v>
      </c>
      <c r="CR9" s="137">
        <f t="shared" si="28"/>
        <v>16040</v>
      </c>
    </row>
    <row r="10" spans="1:96" ht="12.75">
      <c r="A10" s="14" t="s">
        <v>118</v>
      </c>
      <c r="B10" s="73">
        <v>61388149</v>
      </c>
      <c r="C10" s="16"/>
      <c r="D10" s="18"/>
      <c r="E10" s="18"/>
      <c r="F10" s="18"/>
      <c r="G10" s="18"/>
      <c r="H10" s="19">
        <f t="shared" si="12"/>
        <v>0</v>
      </c>
      <c r="I10" s="20"/>
      <c r="J10" s="16"/>
      <c r="K10" s="287">
        <f t="shared" si="13"/>
        <v>0</v>
      </c>
      <c r="L10" s="137">
        <f t="shared" si="14"/>
        <v>0</v>
      </c>
      <c r="M10" s="14" t="s">
        <v>118</v>
      </c>
      <c r="N10" s="73">
        <v>61388149</v>
      </c>
      <c r="O10" s="16"/>
      <c r="P10" s="17"/>
      <c r="Q10" s="18"/>
      <c r="R10" s="18"/>
      <c r="S10" s="18"/>
      <c r="T10" s="19">
        <f t="shared" si="0"/>
        <v>0</v>
      </c>
      <c r="U10" s="20"/>
      <c r="V10" s="45"/>
      <c r="W10" s="241">
        <f t="shared" si="15"/>
        <v>0</v>
      </c>
      <c r="X10" s="282">
        <f t="shared" si="16"/>
        <v>0</v>
      </c>
      <c r="Y10" s="14" t="s">
        <v>118</v>
      </c>
      <c r="Z10" s="211">
        <v>61388149</v>
      </c>
      <c r="AA10" s="210"/>
      <c r="AB10" s="18"/>
      <c r="AC10" s="18"/>
      <c r="AD10" s="18"/>
      <c r="AE10" s="18"/>
      <c r="AF10" s="19">
        <f t="shared" si="1"/>
        <v>0</v>
      </c>
      <c r="AG10" s="20"/>
      <c r="AH10" s="16"/>
      <c r="AI10" s="287">
        <f t="shared" si="17"/>
        <v>0</v>
      </c>
      <c r="AJ10" s="137">
        <f t="shared" si="18"/>
        <v>0</v>
      </c>
      <c r="AK10" s="250" t="s">
        <v>118</v>
      </c>
      <c r="AL10" s="252">
        <v>61388149</v>
      </c>
      <c r="AM10" s="16">
        <v>67.5</v>
      </c>
      <c r="AN10" s="18">
        <v>13155</v>
      </c>
      <c r="AO10" s="18">
        <v>43</v>
      </c>
      <c r="AP10" s="18">
        <v>4939</v>
      </c>
      <c r="AQ10" s="18">
        <v>229</v>
      </c>
      <c r="AR10" s="19">
        <f t="shared" si="2"/>
        <v>18366</v>
      </c>
      <c r="AS10" s="20">
        <v>4516</v>
      </c>
      <c r="AT10" s="16">
        <v>386</v>
      </c>
      <c r="AU10" s="294">
        <f t="shared" si="19"/>
        <v>4902</v>
      </c>
      <c r="AV10" s="137">
        <f t="shared" si="20"/>
        <v>23268</v>
      </c>
      <c r="AW10" s="14" t="s">
        <v>118</v>
      </c>
      <c r="AX10" s="73">
        <v>61388149</v>
      </c>
      <c r="AY10" s="16"/>
      <c r="AZ10" s="18"/>
      <c r="BA10" s="18"/>
      <c r="BB10" s="18"/>
      <c r="BC10" s="18"/>
      <c r="BD10" s="19">
        <f t="shared" si="3"/>
        <v>0</v>
      </c>
      <c r="BE10" s="63"/>
      <c r="BF10" s="169"/>
      <c r="BG10" s="297">
        <f t="shared" si="21"/>
        <v>0</v>
      </c>
      <c r="BH10" s="137">
        <f t="shared" si="22"/>
        <v>0</v>
      </c>
      <c r="BI10" s="14" t="s">
        <v>118</v>
      </c>
      <c r="BJ10" s="73">
        <v>61388149</v>
      </c>
      <c r="BK10" s="16"/>
      <c r="BL10" s="18"/>
      <c r="BM10" s="18"/>
      <c r="BN10" s="18"/>
      <c r="BO10" s="18"/>
      <c r="BP10" s="19">
        <f t="shared" si="4"/>
        <v>0</v>
      </c>
      <c r="BQ10" s="20"/>
      <c r="BR10" s="16"/>
      <c r="BS10" s="294">
        <f t="shared" si="23"/>
        <v>0</v>
      </c>
      <c r="BT10" s="137">
        <f t="shared" si="24"/>
        <v>0</v>
      </c>
      <c r="BU10" s="14" t="s">
        <v>118</v>
      </c>
      <c r="BV10" s="73">
        <v>61388149</v>
      </c>
      <c r="BW10" s="16">
        <v>2.2</v>
      </c>
      <c r="BX10" s="18">
        <v>525</v>
      </c>
      <c r="BY10" s="18">
        <v>0</v>
      </c>
      <c r="BZ10" s="18">
        <v>196</v>
      </c>
      <c r="CA10" s="18">
        <v>0</v>
      </c>
      <c r="CB10" s="19">
        <f t="shared" si="5"/>
        <v>721</v>
      </c>
      <c r="CC10" s="63">
        <v>0</v>
      </c>
      <c r="CD10" s="169"/>
      <c r="CE10" s="216">
        <f t="shared" si="25"/>
        <v>0</v>
      </c>
      <c r="CF10" s="137">
        <f t="shared" si="26"/>
        <v>721</v>
      </c>
      <c r="CG10" s="14" t="s">
        <v>118</v>
      </c>
      <c r="CH10" s="73">
        <v>61388149</v>
      </c>
      <c r="CI10" s="169">
        <f t="shared" si="6"/>
        <v>69.7</v>
      </c>
      <c r="CJ10" s="87">
        <f t="shared" si="7"/>
        <v>13680</v>
      </c>
      <c r="CK10" s="87">
        <f t="shared" si="8"/>
        <v>43</v>
      </c>
      <c r="CL10" s="87">
        <f t="shared" si="9"/>
        <v>5135</v>
      </c>
      <c r="CM10" s="87">
        <f t="shared" si="10"/>
        <v>229</v>
      </c>
      <c r="CN10" s="21">
        <f t="shared" si="11"/>
        <v>19087</v>
      </c>
      <c r="CO10" s="203">
        <f t="shared" si="27"/>
        <v>4516</v>
      </c>
      <c r="CP10" s="241">
        <f t="shared" si="29"/>
        <v>386</v>
      </c>
      <c r="CQ10" s="285">
        <f t="shared" si="30"/>
        <v>4902</v>
      </c>
      <c r="CR10" s="137">
        <f t="shared" si="28"/>
        <v>23989</v>
      </c>
    </row>
    <row r="11" spans="1:96" ht="12.75">
      <c r="A11" s="14" t="s">
        <v>119</v>
      </c>
      <c r="B11" s="73">
        <v>70845883</v>
      </c>
      <c r="C11" s="16"/>
      <c r="D11" s="18"/>
      <c r="E11" s="18"/>
      <c r="F11" s="18"/>
      <c r="G11" s="18"/>
      <c r="H11" s="19">
        <f t="shared" si="12"/>
        <v>0</v>
      </c>
      <c r="I11" s="20"/>
      <c r="J11" s="16"/>
      <c r="K11" s="287">
        <f t="shared" si="13"/>
        <v>0</v>
      </c>
      <c r="L11" s="137">
        <f t="shared" si="14"/>
        <v>0</v>
      </c>
      <c r="M11" s="14" t="s">
        <v>119</v>
      </c>
      <c r="N11" s="73">
        <v>70845883</v>
      </c>
      <c r="O11" s="16">
        <v>10</v>
      </c>
      <c r="P11" s="17">
        <v>2076</v>
      </c>
      <c r="Q11" s="18">
        <v>0</v>
      </c>
      <c r="R11" s="18">
        <v>777</v>
      </c>
      <c r="S11" s="18">
        <v>127</v>
      </c>
      <c r="T11" s="19">
        <f t="shared" si="0"/>
        <v>2980</v>
      </c>
      <c r="U11" s="20">
        <v>356</v>
      </c>
      <c r="V11" s="45"/>
      <c r="W11" s="241">
        <f t="shared" si="15"/>
        <v>356</v>
      </c>
      <c r="X11" s="282">
        <f t="shared" si="16"/>
        <v>3336</v>
      </c>
      <c r="Y11" s="14" t="s">
        <v>119</v>
      </c>
      <c r="Z11" s="211">
        <v>70845883</v>
      </c>
      <c r="AA11" s="210"/>
      <c r="AB11" s="18"/>
      <c r="AC11" s="18"/>
      <c r="AD11" s="18"/>
      <c r="AE11" s="18"/>
      <c r="AF11" s="19">
        <f t="shared" si="1"/>
        <v>0</v>
      </c>
      <c r="AG11" s="20"/>
      <c r="AH11" s="16"/>
      <c r="AI11" s="287">
        <f t="shared" si="17"/>
        <v>0</v>
      </c>
      <c r="AJ11" s="137">
        <f t="shared" si="18"/>
        <v>0</v>
      </c>
      <c r="AK11" s="250" t="s">
        <v>119</v>
      </c>
      <c r="AL11" s="252">
        <v>70845883</v>
      </c>
      <c r="AM11" s="16"/>
      <c r="AN11" s="18"/>
      <c r="AO11" s="18"/>
      <c r="AP11" s="18"/>
      <c r="AQ11" s="18"/>
      <c r="AR11" s="19">
        <f t="shared" si="2"/>
        <v>0</v>
      </c>
      <c r="AS11" s="20"/>
      <c r="AT11" s="16"/>
      <c r="AU11" s="294">
        <f t="shared" si="19"/>
        <v>0</v>
      </c>
      <c r="AV11" s="137">
        <f t="shared" si="20"/>
        <v>0</v>
      </c>
      <c r="AW11" s="14" t="s">
        <v>119</v>
      </c>
      <c r="AX11" s="73">
        <v>70845883</v>
      </c>
      <c r="AY11" s="16"/>
      <c r="AZ11" s="18"/>
      <c r="BA11" s="18"/>
      <c r="BB11" s="18"/>
      <c r="BC11" s="18"/>
      <c r="BD11" s="19">
        <f t="shared" si="3"/>
        <v>0</v>
      </c>
      <c r="BE11" s="63"/>
      <c r="BF11" s="169"/>
      <c r="BG11" s="297">
        <f t="shared" si="21"/>
        <v>0</v>
      </c>
      <c r="BH11" s="137">
        <f t="shared" si="22"/>
        <v>0</v>
      </c>
      <c r="BI11" s="14" t="s">
        <v>119</v>
      </c>
      <c r="BJ11" s="73">
        <v>70845883</v>
      </c>
      <c r="BK11" s="16"/>
      <c r="BL11" s="18"/>
      <c r="BM11" s="18"/>
      <c r="BN11" s="18"/>
      <c r="BO11" s="18"/>
      <c r="BP11" s="19">
        <f t="shared" si="4"/>
        <v>0</v>
      </c>
      <c r="BQ11" s="20"/>
      <c r="BR11" s="16"/>
      <c r="BS11" s="294">
        <f t="shared" si="23"/>
        <v>0</v>
      </c>
      <c r="BT11" s="137">
        <f t="shared" si="24"/>
        <v>0</v>
      </c>
      <c r="BU11" s="14" t="s">
        <v>119</v>
      </c>
      <c r="BV11" s="73">
        <v>70845883</v>
      </c>
      <c r="BW11" s="16"/>
      <c r="BX11" s="18"/>
      <c r="BY11" s="18"/>
      <c r="BZ11" s="18"/>
      <c r="CA11" s="18"/>
      <c r="CB11" s="19">
        <f t="shared" si="5"/>
        <v>0</v>
      </c>
      <c r="CC11" s="63"/>
      <c r="CD11" s="169"/>
      <c r="CE11" s="216">
        <f t="shared" si="25"/>
        <v>0</v>
      </c>
      <c r="CF11" s="137">
        <f t="shared" si="26"/>
        <v>0</v>
      </c>
      <c r="CG11" s="14" t="s">
        <v>119</v>
      </c>
      <c r="CH11" s="73">
        <v>70845883</v>
      </c>
      <c r="CI11" s="169">
        <f t="shared" si="6"/>
        <v>10</v>
      </c>
      <c r="CJ11" s="87">
        <f t="shared" si="7"/>
        <v>2076</v>
      </c>
      <c r="CK11" s="87">
        <f t="shared" si="8"/>
        <v>0</v>
      </c>
      <c r="CL11" s="87">
        <f t="shared" si="9"/>
        <v>777</v>
      </c>
      <c r="CM11" s="87">
        <f t="shared" si="10"/>
        <v>127</v>
      </c>
      <c r="CN11" s="21">
        <f t="shared" si="11"/>
        <v>2980</v>
      </c>
      <c r="CO11" s="203">
        <f t="shared" si="27"/>
        <v>356</v>
      </c>
      <c r="CP11" s="241">
        <f t="shared" si="29"/>
        <v>0</v>
      </c>
      <c r="CQ11" s="285">
        <f t="shared" si="30"/>
        <v>356</v>
      </c>
      <c r="CR11" s="137">
        <f t="shared" si="28"/>
        <v>3336</v>
      </c>
    </row>
    <row r="12" spans="1:96" ht="12.75">
      <c r="A12" s="14" t="s">
        <v>120</v>
      </c>
      <c r="B12" s="73">
        <v>61388882</v>
      </c>
      <c r="C12" s="16"/>
      <c r="D12" s="18"/>
      <c r="E12" s="18"/>
      <c r="F12" s="18"/>
      <c r="G12" s="18"/>
      <c r="H12" s="19">
        <f t="shared" si="12"/>
        <v>0</v>
      </c>
      <c r="I12" s="20"/>
      <c r="J12" s="16"/>
      <c r="K12" s="287">
        <f t="shared" si="13"/>
        <v>0</v>
      </c>
      <c r="L12" s="137">
        <f t="shared" si="14"/>
        <v>0</v>
      </c>
      <c r="M12" s="14" t="s">
        <v>120</v>
      </c>
      <c r="N12" s="73">
        <v>61388882</v>
      </c>
      <c r="O12" s="16">
        <v>26.7</v>
      </c>
      <c r="P12" s="17">
        <v>5520</v>
      </c>
      <c r="Q12" s="18">
        <v>37</v>
      </c>
      <c r="R12" s="18">
        <v>2076</v>
      </c>
      <c r="S12" s="18">
        <v>290</v>
      </c>
      <c r="T12" s="19">
        <f t="shared" si="0"/>
        <v>7923</v>
      </c>
      <c r="U12" s="20">
        <v>1125</v>
      </c>
      <c r="V12" s="45">
        <v>0</v>
      </c>
      <c r="W12" s="241">
        <f t="shared" si="15"/>
        <v>1125</v>
      </c>
      <c r="X12" s="282">
        <f t="shared" si="16"/>
        <v>9048</v>
      </c>
      <c r="Y12" s="14" t="s">
        <v>120</v>
      </c>
      <c r="Z12" s="211">
        <v>61388882</v>
      </c>
      <c r="AA12" s="210"/>
      <c r="AB12" s="18"/>
      <c r="AC12" s="18"/>
      <c r="AD12" s="18"/>
      <c r="AE12" s="18"/>
      <c r="AF12" s="19">
        <f t="shared" si="1"/>
        <v>0</v>
      </c>
      <c r="AG12" s="20"/>
      <c r="AH12" s="16"/>
      <c r="AI12" s="287">
        <f t="shared" si="17"/>
        <v>0</v>
      </c>
      <c r="AJ12" s="137">
        <f t="shared" si="18"/>
        <v>0</v>
      </c>
      <c r="AK12" s="250" t="s">
        <v>120</v>
      </c>
      <c r="AL12" s="252">
        <v>61388882</v>
      </c>
      <c r="AM12" s="16"/>
      <c r="AN12" s="18"/>
      <c r="AO12" s="18"/>
      <c r="AP12" s="18"/>
      <c r="AQ12" s="18"/>
      <c r="AR12" s="19">
        <f t="shared" si="2"/>
        <v>0</v>
      </c>
      <c r="AS12" s="20"/>
      <c r="AT12" s="16"/>
      <c r="AU12" s="294">
        <f t="shared" si="19"/>
        <v>0</v>
      </c>
      <c r="AV12" s="137">
        <f t="shared" si="20"/>
        <v>0</v>
      </c>
      <c r="AW12" s="14" t="s">
        <v>120</v>
      </c>
      <c r="AX12" s="73">
        <v>61388882</v>
      </c>
      <c r="AY12" s="16"/>
      <c r="AZ12" s="18"/>
      <c r="BA12" s="18"/>
      <c r="BB12" s="18"/>
      <c r="BC12" s="18"/>
      <c r="BD12" s="19">
        <f t="shared" si="3"/>
        <v>0</v>
      </c>
      <c r="BE12" s="63"/>
      <c r="BF12" s="169"/>
      <c r="BG12" s="297">
        <f t="shared" si="21"/>
        <v>0</v>
      </c>
      <c r="BH12" s="137">
        <f t="shared" si="22"/>
        <v>0</v>
      </c>
      <c r="BI12" s="14" t="s">
        <v>120</v>
      </c>
      <c r="BJ12" s="73">
        <v>61388882</v>
      </c>
      <c r="BK12" s="16"/>
      <c r="BL12" s="18"/>
      <c r="BM12" s="18"/>
      <c r="BN12" s="18"/>
      <c r="BO12" s="18"/>
      <c r="BP12" s="19">
        <f t="shared" si="4"/>
        <v>0</v>
      </c>
      <c r="BQ12" s="20"/>
      <c r="BR12" s="16"/>
      <c r="BS12" s="294">
        <f t="shared" si="23"/>
        <v>0</v>
      </c>
      <c r="BT12" s="137">
        <f t="shared" si="24"/>
        <v>0</v>
      </c>
      <c r="BU12" s="14" t="s">
        <v>120</v>
      </c>
      <c r="BV12" s="73">
        <v>61388882</v>
      </c>
      <c r="BW12" s="16">
        <v>4</v>
      </c>
      <c r="BX12" s="18">
        <v>917</v>
      </c>
      <c r="BY12" s="18">
        <v>0</v>
      </c>
      <c r="BZ12" s="18">
        <v>342</v>
      </c>
      <c r="CA12" s="18">
        <v>0</v>
      </c>
      <c r="CB12" s="19">
        <f t="shared" si="5"/>
        <v>1259</v>
      </c>
      <c r="CC12" s="63">
        <v>38</v>
      </c>
      <c r="CD12" s="169"/>
      <c r="CE12" s="216">
        <f t="shared" si="25"/>
        <v>38</v>
      </c>
      <c r="CF12" s="137">
        <f t="shared" si="26"/>
        <v>1297</v>
      </c>
      <c r="CG12" s="14" t="s">
        <v>120</v>
      </c>
      <c r="CH12" s="73">
        <v>61388882</v>
      </c>
      <c r="CI12" s="169">
        <f t="shared" si="6"/>
        <v>30.7</v>
      </c>
      <c r="CJ12" s="87">
        <f t="shared" si="7"/>
        <v>6437</v>
      </c>
      <c r="CK12" s="87">
        <f t="shared" si="8"/>
        <v>37</v>
      </c>
      <c r="CL12" s="87">
        <f t="shared" si="9"/>
        <v>2418</v>
      </c>
      <c r="CM12" s="87">
        <f t="shared" si="10"/>
        <v>290</v>
      </c>
      <c r="CN12" s="21">
        <f t="shared" si="11"/>
        <v>9182</v>
      </c>
      <c r="CO12" s="203">
        <f t="shared" si="27"/>
        <v>1163</v>
      </c>
      <c r="CP12" s="241">
        <f t="shared" si="29"/>
        <v>0</v>
      </c>
      <c r="CQ12" s="285">
        <f t="shared" si="30"/>
        <v>1163</v>
      </c>
      <c r="CR12" s="137">
        <f t="shared" si="28"/>
        <v>10345</v>
      </c>
    </row>
    <row r="13" spans="1:96" ht="12.75">
      <c r="A13" s="14" t="s">
        <v>121</v>
      </c>
      <c r="B13" s="73">
        <v>65993705</v>
      </c>
      <c r="C13" s="16"/>
      <c r="D13" s="18"/>
      <c r="E13" s="18"/>
      <c r="F13" s="18"/>
      <c r="G13" s="18"/>
      <c r="H13" s="19">
        <f t="shared" si="12"/>
        <v>0</v>
      </c>
      <c r="I13" s="20"/>
      <c r="J13" s="16"/>
      <c r="K13" s="287">
        <f t="shared" si="13"/>
        <v>0</v>
      </c>
      <c r="L13" s="137">
        <f t="shared" si="14"/>
        <v>0</v>
      </c>
      <c r="M13" s="14" t="s">
        <v>121</v>
      </c>
      <c r="N13" s="73">
        <v>65993705</v>
      </c>
      <c r="O13" s="16"/>
      <c r="P13" s="17"/>
      <c r="Q13" s="18"/>
      <c r="R13" s="18"/>
      <c r="S13" s="18"/>
      <c r="T13" s="19">
        <f t="shared" si="0"/>
        <v>0</v>
      </c>
      <c r="U13" s="20"/>
      <c r="V13" s="45"/>
      <c r="W13" s="241">
        <f t="shared" si="15"/>
        <v>0</v>
      </c>
      <c r="X13" s="282">
        <f t="shared" si="16"/>
        <v>0</v>
      </c>
      <c r="Y13" s="14" t="s">
        <v>121</v>
      </c>
      <c r="Z13" s="211">
        <v>65993705</v>
      </c>
      <c r="AA13" s="210">
        <v>12</v>
      </c>
      <c r="AB13" s="18">
        <v>1871</v>
      </c>
      <c r="AC13" s="18">
        <v>15</v>
      </c>
      <c r="AD13" s="18">
        <v>702</v>
      </c>
      <c r="AE13" s="18">
        <v>72</v>
      </c>
      <c r="AF13" s="19">
        <f t="shared" si="1"/>
        <v>2660</v>
      </c>
      <c r="AG13" s="20">
        <v>1083</v>
      </c>
      <c r="AH13" s="16">
        <v>30</v>
      </c>
      <c r="AI13" s="287">
        <f t="shared" si="17"/>
        <v>1113</v>
      </c>
      <c r="AJ13" s="137">
        <f t="shared" si="18"/>
        <v>3773</v>
      </c>
      <c r="AK13" s="250" t="s">
        <v>121</v>
      </c>
      <c r="AL13" s="252">
        <v>65993705</v>
      </c>
      <c r="AM13" s="16"/>
      <c r="AN13" s="18"/>
      <c r="AO13" s="18"/>
      <c r="AP13" s="18"/>
      <c r="AQ13" s="18"/>
      <c r="AR13" s="19">
        <f t="shared" si="2"/>
        <v>0</v>
      </c>
      <c r="AS13" s="20"/>
      <c r="AT13" s="16"/>
      <c r="AU13" s="294">
        <f t="shared" si="19"/>
        <v>0</v>
      </c>
      <c r="AV13" s="137">
        <f t="shared" si="20"/>
        <v>0</v>
      </c>
      <c r="AW13" s="14" t="s">
        <v>121</v>
      </c>
      <c r="AX13" s="73">
        <v>65993705</v>
      </c>
      <c r="AY13" s="16"/>
      <c r="AZ13" s="18"/>
      <c r="BA13" s="18"/>
      <c r="BB13" s="18"/>
      <c r="BC13" s="18"/>
      <c r="BD13" s="19">
        <f t="shared" si="3"/>
        <v>0</v>
      </c>
      <c r="BE13" s="63"/>
      <c r="BF13" s="169"/>
      <c r="BG13" s="297">
        <f t="shared" si="21"/>
        <v>0</v>
      </c>
      <c r="BH13" s="137">
        <f t="shared" si="22"/>
        <v>0</v>
      </c>
      <c r="BI13" s="14" t="s">
        <v>121</v>
      </c>
      <c r="BJ13" s="73">
        <v>65993705</v>
      </c>
      <c r="BK13" s="16"/>
      <c r="BL13" s="18"/>
      <c r="BM13" s="18"/>
      <c r="BN13" s="18"/>
      <c r="BO13" s="18"/>
      <c r="BP13" s="19">
        <f t="shared" si="4"/>
        <v>0</v>
      </c>
      <c r="BQ13" s="20"/>
      <c r="BR13" s="16"/>
      <c r="BS13" s="294">
        <f t="shared" si="23"/>
        <v>0</v>
      </c>
      <c r="BT13" s="137">
        <f t="shared" si="24"/>
        <v>0</v>
      </c>
      <c r="BU13" s="14" t="s">
        <v>121</v>
      </c>
      <c r="BV13" s="73">
        <v>65993705</v>
      </c>
      <c r="BW13" s="16"/>
      <c r="BX13" s="18"/>
      <c r="BY13" s="18"/>
      <c r="BZ13" s="18"/>
      <c r="CA13" s="18"/>
      <c r="CB13" s="19">
        <f t="shared" si="5"/>
        <v>0</v>
      </c>
      <c r="CC13" s="63"/>
      <c r="CD13" s="169"/>
      <c r="CE13" s="216">
        <f t="shared" si="25"/>
        <v>0</v>
      </c>
      <c r="CF13" s="137">
        <f t="shared" si="26"/>
        <v>0</v>
      </c>
      <c r="CG13" s="14" t="s">
        <v>121</v>
      </c>
      <c r="CH13" s="73">
        <v>65993705</v>
      </c>
      <c r="CI13" s="169">
        <f t="shared" si="6"/>
        <v>12</v>
      </c>
      <c r="CJ13" s="87">
        <f t="shared" si="7"/>
        <v>1871</v>
      </c>
      <c r="CK13" s="87">
        <f t="shared" si="8"/>
        <v>15</v>
      </c>
      <c r="CL13" s="87">
        <f t="shared" si="9"/>
        <v>702</v>
      </c>
      <c r="CM13" s="87">
        <f t="shared" si="10"/>
        <v>72</v>
      </c>
      <c r="CN13" s="21">
        <f t="shared" si="11"/>
        <v>2660</v>
      </c>
      <c r="CO13" s="203">
        <f t="shared" si="27"/>
        <v>1083</v>
      </c>
      <c r="CP13" s="241">
        <f t="shared" si="29"/>
        <v>30</v>
      </c>
      <c r="CQ13" s="285">
        <f t="shared" si="30"/>
        <v>1113</v>
      </c>
      <c r="CR13" s="137">
        <f t="shared" si="28"/>
        <v>3773</v>
      </c>
    </row>
    <row r="14" spans="1:96" ht="12.75">
      <c r="A14" s="14" t="s">
        <v>122</v>
      </c>
      <c r="B14" s="73">
        <v>48135411</v>
      </c>
      <c r="C14" s="16"/>
      <c r="D14" s="18"/>
      <c r="E14" s="18"/>
      <c r="F14" s="18"/>
      <c r="G14" s="18"/>
      <c r="H14" s="19">
        <f t="shared" si="12"/>
        <v>0</v>
      </c>
      <c r="I14" s="20"/>
      <c r="J14" s="16"/>
      <c r="K14" s="287">
        <f t="shared" si="13"/>
        <v>0</v>
      </c>
      <c r="L14" s="137">
        <f t="shared" si="14"/>
        <v>0</v>
      </c>
      <c r="M14" s="14" t="s">
        <v>122</v>
      </c>
      <c r="N14" s="73">
        <v>48135411</v>
      </c>
      <c r="O14" s="16">
        <v>44.7</v>
      </c>
      <c r="P14" s="17">
        <v>9217</v>
      </c>
      <c r="Q14" s="18">
        <v>223</v>
      </c>
      <c r="R14" s="18">
        <v>3470</v>
      </c>
      <c r="S14" s="18">
        <v>905</v>
      </c>
      <c r="T14" s="19">
        <f t="shared" si="0"/>
        <v>13815</v>
      </c>
      <c r="U14" s="20">
        <v>2500</v>
      </c>
      <c r="V14" s="45">
        <v>1000</v>
      </c>
      <c r="W14" s="241">
        <f t="shared" si="15"/>
        <v>3500</v>
      </c>
      <c r="X14" s="282">
        <f t="shared" si="16"/>
        <v>17315</v>
      </c>
      <c r="Y14" s="14" t="s">
        <v>122</v>
      </c>
      <c r="Z14" s="211">
        <v>48135411</v>
      </c>
      <c r="AA14" s="210"/>
      <c r="AB14" s="18"/>
      <c r="AC14" s="18"/>
      <c r="AD14" s="18"/>
      <c r="AE14" s="18"/>
      <c r="AF14" s="19">
        <f t="shared" si="1"/>
        <v>0</v>
      </c>
      <c r="AG14" s="20"/>
      <c r="AH14" s="16"/>
      <c r="AI14" s="287">
        <f t="shared" si="17"/>
        <v>0</v>
      </c>
      <c r="AJ14" s="137">
        <f t="shared" si="18"/>
        <v>0</v>
      </c>
      <c r="AK14" s="250" t="s">
        <v>122</v>
      </c>
      <c r="AL14" s="252">
        <v>48135411</v>
      </c>
      <c r="AM14" s="16"/>
      <c r="AN14" s="18"/>
      <c r="AO14" s="18"/>
      <c r="AP14" s="18"/>
      <c r="AQ14" s="18"/>
      <c r="AR14" s="19">
        <f t="shared" si="2"/>
        <v>0</v>
      </c>
      <c r="AS14" s="20"/>
      <c r="AT14" s="16"/>
      <c r="AU14" s="294">
        <f t="shared" si="19"/>
        <v>0</v>
      </c>
      <c r="AV14" s="137">
        <f t="shared" si="20"/>
        <v>0</v>
      </c>
      <c r="AW14" s="14" t="s">
        <v>122</v>
      </c>
      <c r="AX14" s="73">
        <v>48135411</v>
      </c>
      <c r="AY14" s="16"/>
      <c r="AZ14" s="18"/>
      <c r="BA14" s="18"/>
      <c r="BB14" s="18"/>
      <c r="BC14" s="18"/>
      <c r="BD14" s="19">
        <f t="shared" si="3"/>
        <v>0</v>
      </c>
      <c r="BE14" s="63"/>
      <c r="BF14" s="169"/>
      <c r="BG14" s="297">
        <f t="shared" si="21"/>
        <v>0</v>
      </c>
      <c r="BH14" s="137">
        <f t="shared" si="22"/>
        <v>0</v>
      </c>
      <c r="BI14" s="14" t="s">
        <v>122</v>
      </c>
      <c r="BJ14" s="73">
        <v>48135411</v>
      </c>
      <c r="BK14" s="16"/>
      <c r="BL14" s="18"/>
      <c r="BM14" s="18"/>
      <c r="BN14" s="18"/>
      <c r="BO14" s="18"/>
      <c r="BP14" s="19">
        <f t="shared" si="4"/>
        <v>0</v>
      </c>
      <c r="BQ14" s="20"/>
      <c r="BR14" s="16"/>
      <c r="BS14" s="294">
        <f t="shared" si="23"/>
        <v>0</v>
      </c>
      <c r="BT14" s="137">
        <f t="shared" si="24"/>
        <v>0</v>
      </c>
      <c r="BU14" s="14" t="s">
        <v>122</v>
      </c>
      <c r="BV14" s="73">
        <v>48135411</v>
      </c>
      <c r="BW14" s="16"/>
      <c r="BX14" s="18"/>
      <c r="BY14" s="18"/>
      <c r="BZ14" s="18"/>
      <c r="CA14" s="18"/>
      <c r="CB14" s="19">
        <f t="shared" si="5"/>
        <v>0</v>
      </c>
      <c r="CC14" s="63"/>
      <c r="CD14" s="169"/>
      <c r="CE14" s="216">
        <f t="shared" si="25"/>
        <v>0</v>
      </c>
      <c r="CF14" s="137">
        <f t="shared" si="26"/>
        <v>0</v>
      </c>
      <c r="CG14" s="14" t="s">
        <v>122</v>
      </c>
      <c r="CH14" s="73">
        <v>48135411</v>
      </c>
      <c r="CI14" s="169">
        <f t="shared" si="6"/>
        <v>44.7</v>
      </c>
      <c r="CJ14" s="87">
        <f t="shared" si="7"/>
        <v>9217</v>
      </c>
      <c r="CK14" s="87">
        <f t="shared" si="8"/>
        <v>223</v>
      </c>
      <c r="CL14" s="87">
        <f t="shared" si="9"/>
        <v>3470</v>
      </c>
      <c r="CM14" s="87">
        <f t="shared" si="10"/>
        <v>905</v>
      </c>
      <c r="CN14" s="21">
        <f t="shared" si="11"/>
        <v>13815</v>
      </c>
      <c r="CO14" s="203">
        <f t="shared" si="27"/>
        <v>2500</v>
      </c>
      <c r="CP14" s="241">
        <f t="shared" si="29"/>
        <v>1000</v>
      </c>
      <c r="CQ14" s="285">
        <f t="shared" si="30"/>
        <v>3500</v>
      </c>
      <c r="CR14" s="137">
        <f t="shared" si="28"/>
        <v>17315</v>
      </c>
    </row>
    <row r="15" spans="1:96" ht="12.75">
      <c r="A15" s="14" t="s">
        <v>123</v>
      </c>
      <c r="B15" s="73">
        <v>60446714</v>
      </c>
      <c r="C15" s="16"/>
      <c r="D15" s="18"/>
      <c r="E15" s="18"/>
      <c r="F15" s="18"/>
      <c r="G15" s="18"/>
      <c r="H15" s="19">
        <f t="shared" si="12"/>
        <v>0</v>
      </c>
      <c r="I15" s="20"/>
      <c r="J15" s="16"/>
      <c r="K15" s="287">
        <f t="shared" si="13"/>
        <v>0</v>
      </c>
      <c r="L15" s="137">
        <f t="shared" si="14"/>
        <v>0</v>
      </c>
      <c r="M15" s="14" t="s">
        <v>123</v>
      </c>
      <c r="N15" s="73">
        <v>60446714</v>
      </c>
      <c r="O15" s="16">
        <v>12.5</v>
      </c>
      <c r="P15" s="17">
        <v>2957</v>
      </c>
      <c r="Q15" s="18">
        <v>0</v>
      </c>
      <c r="R15" s="18">
        <v>1107</v>
      </c>
      <c r="S15" s="18">
        <v>290</v>
      </c>
      <c r="T15" s="19">
        <f t="shared" si="0"/>
        <v>4354</v>
      </c>
      <c r="U15" s="20">
        <v>263</v>
      </c>
      <c r="V15" s="45">
        <v>0</v>
      </c>
      <c r="W15" s="241">
        <f t="shared" si="15"/>
        <v>263</v>
      </c>
      <c r="X15" s="282">
        <f t="shared" si="16"/>
        <v>4617</v>
      </c>
      <c r="Y15" s="14" t="s">
        <v>123</v>
      </c>
      <c r="Z15" s="211">
        <v>60446714</v>
      </c>
      <c r="AA15" s="210"/>
      <c r="AB15" s="18"/>
      <c r="AC15" s="18"/>
      <c r="AD15" s="18"/>
      <c r="AE15" s="18"/>
      <c r="AF15" s="19">
        <f t="shared" si="1"/>
        <v>0</v>
      </c>
      <c r="AG15" s="20"/>
      <c r="AH15" s="16"/>
      <c r="AI15" s="287">
        <f t="shared" si="17"/>
        <v>0</v>
      </c>
      <c r="AJ15" s="137">
        <f t="shared" si="18"/>
        <v>0</v>
      </c>
      <c r="AK15" s="250" t="s">
        <v>123</v>
      </c>
      <c r="AL15" s="252">
        <v>60446714</v>
      </c>
      <c r="AM15" s="16"/>
      <c r="AN15" s="18"/>
      <c r="AO15" s="18"/>
      <c r="AP15" s="18"/>
      <c r="AQ15" s="18"/>
      <c r="AR15" s="19">
        <f t="shared" si="2"/>
        <v>0</v>
      </c>
      <c r="AS15" s="20"/>
      <c r="AT15" s="16"/>
      <c r="AU15" s="294">
        <f t="shared" si="19"/>
        <v>0</v>
      </c>
      <c r="AV15" s="137">
        <f t="shared" si="20"/>
        <v>0</v>
      </c>
      <c r="AW15" s="14" t="s">
        <v>123</v>
      </c>
      <c r="AX15" s="73">
        <v>60446714</v>
      </c>
      <c r="AY15" s="16"/>
      <c r="AZ15" s="18"/>
      <c r="BA15" s="18"/>
      <c r="BB15" s="18"/>
      <c r="BC15" s="18"/>
      <c r="BD15" s="19">
        <f t="shared" si="3"/>
        <v>0</v>
      </c>
      <c r="BE15" s="63"/>
      <c r="BF15" s="169"/>
      <c r="BG15" s="297">
        <f t="shared" si="21"/>
        <v>0</v>
      </c>
      <c r="BH15" s="137">
        <f t="shared" si="22"/>
        <v>0</v>
      </c>
      <c r="BI15" s="14" t="s">
        <v>123</v>
      </c>
      <c r="BJ15" s="73">
        <v>60446714</v>
      </c>
      <c r="BK15" s="16"/>
      <c r="BL15" s="18"/>
      <c r="BM15" s="18"/>
      <c r="BN15" s="18"/>
      <c r="BO15" s="18"/>
      <c r="BP15" s="19">
        <f t="shared" si="4"/>
        <v>0</v>
      </c>
      <c r="BQ15" s="20"/>
      <c r="BR15" s="16"/>
      <c r="BS15" s="294">
        <f t="shared" si="23"/>
        <v>0</v>
      </c>
      <c r="BT15" s="137">
        <f t="shared" si="24"/>
        <v>0</v>
      </c>
      <c r="BU15" s="14" t="s">
        <v>123</v>
      </c>
      <c r="BV15" s="73">
        <v>60446714</v>
      </c>
      <c r="BW15" s="16"/>
      <c r="BX15" s="18"/>
      <c r="BY15" s="18"/>
      <c r="BZ15" s="18"/>
      <c r="CA15" s="18"/>
      <c r="CB15" s="19">
        <f t="shared" si="5"/>
        <v>0</v>
      </c>
      <c r="CC15" s="63"/>
      <c r="CD15" s="169"/>
      <c r="CE15" s="216">
        <f t="shared" si="25"/>
        <v>0</v>
      </c>
      <c r="CF15" s="137">
        <f t="shared" si="26"/>
        <v>0</v>
      </c>
      <c r="CG15" s="14" t="s">
        <v>123</v>
      </c>
      <c r="CH15" s="73">
        <v>60446714</v>
      </c>
      <c r="CI15" s="169">
        <f t="shared" si="6"/>
        <v>12.5</v>
      </c>
      <c r="CJ15" s="87">
        <f t="shared" si="7"/>
        <v>2957</v>
      </c>
      <c r="CK15" s="87">
        <f t="shared" si="8"/>
        <v>0</v>
      </c>
      <c r="CL15" s="87">
        <f t="shared" si="9"/>
        <v>1107</v>
      </c>
      <c r="CM15" s="87">
        <f t="shared" si="10"/>
        <v>290</v>
      </c>
      <c r="CN15" s="21">
        <f t="shared" si="11"/>
        <v>4354</v>
      </c>
      <c r="CO15" s="203">
        <f t="shared" si="27"/>
        <v>263</v>
      </c>
      <c r="CP15" s="241">
        <f t="shared" si="29"/>
        <v>0</v>
      </c>
      <c r="CQ15" s="285">
        <f t="shared" si="30"/>
        <v>263</v>
      </c>
      <c r="CR15" s="137">
        <f t="shared" si="28"/>
        <v>4617</v>
      </c>
    </row>
    <row r="16" spans="1:96" ht="12.75">
      <c r="A16" s="14" t="s">
        <v>124</v>
      </c>
      <c r="B16" s="73">
        <v>60446722</v>
      </c>
      <c r="C16" s="16">
        <v>10.8</v>
      </c>
      <c r="D16" s="18">
        <v>2027</v>
      </c>
      <c r="E16" s="18">
        <v>0</v>
      </c>
      <c r="F16" s="18">
        <v>759</v>
      </c>
      <c r="G16" s="18">
        <v>230</v>
      </c>
      <c r="H16" s="19">
        <f t="shared" si="12"/>
        <v>3016</v>
      </c>
      <c r="I16" s="20">
        <v>218</v>
      </c>
      <c r="J16" s="16">
        <v>-8</v>
      </c>
      <c r="K16" s="287">
        <f t="shared" si="13"/>
        <v>210</v>
      </c>
      <c r="L16" s="137">
        <f t="shared" si="14"/>
        <v>3226</v>
      </c>
      <c r="M16" s="14" t="s">
        <v>124</v>
      </c>
      <c r="N16" s="73">
        <v>60446722</v>
      </c>
      <c r="O16" s="16"/>
      <c r="P16" s="17"/>
      <c r="Q16" s="18"/>
      <c r="R16" s="18"/>
      <c r="S16" s="18"/>
      <c r="T16" s="19">
        <f t="shared" si="0"/>
        <v>0</v>
      </c>
      <c r="U16" s="20"/>
      <c r="V16" s="45"/>
      <c r="W16" s="241">
        <f t="shared" si="15"/>
        <v>0</v>
      </c>
      <c r="X16" s="282">
        <f t="shared" si="16"/>
        <v>0</v>
      </c>
      <c r="Y16" s="14" t="s">
        <v>124</v>
      </c>
      <c r="Z16" s="211">
        <v>60446722</v>
      </c>
      <c r="AA16" s="210"/>
      <c r="AB16" s="18"/>
      <c r="AC16" s="18"/>
      <c r="AD16" s="18"/>
      <c r="AE16" s="18"/>
      <c r="AF16" s="19">
        <f t="shared" si="1"/>
        <v>0</v>
      </c>
      <c r="AG16" s="20"/>
      <c r="AH16" s="16"/>
      <c r="AI16" s="287">
        <f t="shared" si="17"/>
        <v>0</v>
      </c>
      <c r="AJ16" s="137">
        <f t="shared" si="18"/>
        <v>0</v>
      </c>
      <c r="AK16" s="250" t="s">
        <v>124</v>
      </c>
      <c r="AL16" s="252">
        <v>60446722</v>
      </c>
      <c r="AM16" s="16"/>
      <c r="AN16" s="18"/>
      <c r="AO16" s="18"/>
      <c r="AP16" s="18"/>
      <c r="AQ16" s="18"/>
      <c r="AR16" s="19">
        <f t="shared" si="2"/>
        <v>0</v>
      </c>
      <c r="AS16" s="20"/>
      <c r="AT16" s="16"/>
      <c r="AU16" s="294">
        <f t="shared" si="19"/>
        <v>0</v>
      </c>
      <c r="AV16" s="137">
        <f t="shared" si="20"/>
        <v>0</v>
      </c>
      <c r="AW16" s="14" t="s">
        <v>124</v>
      </c>
      <c r="AX16" s="73">
        <v>60446722</v>
      </c>
      <c r="AY16" s="16"/>
      <c r="AZ16" s="18"/>
      <c r="BA16" s="18"/>
      <c r="BB16" s="18"/>
      <c r="BC16" s="18"/>
      <c r="BD16" s="19">
        <f t="shared" si="3"/>
        <v>0</v>
      </c>
      <c r="BE16" s="63"/>
      <c r="BF16" s="169"/>
      <c r="BG16" s="297">
        <f t="shared" si="21"/>
        <v>0</v>
      </c>
      <c r="BH16" s="137">
        <f t="shared" si="22"/>
        <v>0</v>
      </c>
      <c r="BI16" s="14" t="s">
        <v>124</v>
      </c>
      <c r="BJ16" s="73">
        <v>60446722</v>
      </c>
      <c r="BK16" s="16"/>
      <c r="BL16" s="18"/>
      <c r="BM16" s="18"/>
      <c r="BN16" s="18"/>
      <c r="BO16" s="18"/>
      <c r="BP16" s="19">
        <f t="shared" si="4"/>
        <v>0</v>
      </c>
      <c r="BQ16" s="20"/>
      <c r="BR16" s="16"/>
      <c r="BS16" s="294">
        <f t="shared" si="23"/>
        <v>0</v>
      </c>
      <c r="BT16" s="137">
        <f t="shared" si="24"/>
        <v>0</v>
      </c>
      <c r="BU16" s="14" t="s">
        <v>124</v>
      </c>
      <c r="BV16" s="73">
        <v>60446722</v>
      </c>
      <c r="BW16" s="16"/>
      <c r="BX16" s="18"/>
      <c r="BY16" s="18"/>
      <c r="BZ16" s="18"/>
      <c r="CA16" s="18"/>
      <c r="CB16" s="19">
        <f t="shared" si="5"/>
        <v>0</v>
      </c>
      <c r="CC16" s="63"/>
      <c r="CD16" s="169"/>
      <c r="CE16" s="216">
        <f t="shared" si="25"/>
        <v>0</v>
      </c>
      <c r="CF16" s="137">
        <f t="shared" si="26"/>
        <v>0</v>
      </c>
      <c r="CG16" s="14" t="s">
        <v>124</v>
      </c>
      <c r="CH16" s="73">
        <v>60446722</v>
      </c>
      <c r="CI16" s="169">
        <f t="shared" si="6"/>
        <v>10.8</v>
      </c>
      <c r="CJ16" s="87">
        <f t="shared" si="7"/>
        <v>2027</v>
      </c>
      <c r="CK16" s="87">
        <f t="shared" si="8"/>
        <v>0</v>
      </c>
      <c r="CL16" s="87">
        <f t="shared" si="9"/>
        <v>759</v>
      </c>
      <c r="CM16" s="87">
        <f t="shared" si="10"/>
        <v>230</v>
      </c>
      <c r="CN16" s="21">
        <f t="shared" si="11"/>
        <v>3016</v>
      </c>
      <c r="CO16" s="203">
        <f t="shared" si="27"/>
        <v>218</v>
      </c>
      <c r="CP16" s="241">
        <f t="shared" si="29"/>
        <v>-8</v>
      </c>
      <c r="CQ16" s="285">
        <f t="shared" si="30"/>
        <v>210</v>
      </c>
      <c r="CR16" s="137">
        <f t="shared" si="28"/>
        <v>3226</v>
      </c>
    </row>
    <row r="17" spans="1:96" ht="12.75">
      <c r="A17" s="14" t="s">
        <v>125</v>
      </c>
      <c r="B17" s="73">
        <v>60446170</v>
      </c>
      <c r="C17" s="16"/>
      <c r="D17" s="18"/>
      <c r="E17" s="18"/>
      <c r="F17" s="18"/>
      <c r="G17" s="18"/>
      <c r="H17" s="19">
        <f t="shared" si="12"/>
        <v>0</v>
      </c>
      <c r="I17" s="20"/>
      <c r="J17" s="16"/>
      <c r="K17" s="287">
        <f t="shared" si="13"/>
        <v>0</v>
      </c>
      <c r="L17" s="137">
        <f t="shared" si="14"/>
        <v>0</v>
      </c>
      <c r="M17" s="14" t="s">
        <v>125</v>
      </c>
      <c r="N17" s="73">
        <v>60446170</v>
      </c>
      <c r="O17" s="16">
        <v>27.1</v>
      </c>
      <c r="P17" s="17">
        <v>5479</v>
      </c>
      <c r="Q17" s="18">
        <v>20</v>
      </c>
      <c r="R17" s="18">
        <v>2058</v>
      </c>
      <c r="S17" s="18">
        <v>207</v>
      </c>
      <c r="T17" s="19">
        <f t="shared" si="0"/>
        <v>7764</v>
      </c>
      <c r="U17" s="20">
        <v>545</v>
      </c>
      <c r="V17" s="45">
        <v>0</v>
      </c>
      <c r="W17" s="241">
        <f t="shared" si="15"/>
        <v>545</v>
      </c>
      <c r="X17" s="282">
        <f t="shared" si="16"/>
        <v>8309</v>
      </c>
      <c r="Y17" s="14" t="s">
        <v>125</v>
      </c>
      <c r="Z17" s="211">
        <v>60446170</v>
      </c>
      <c r="AA17" s="210"/>
      <c r="AB17" s="18"/>
      <c r="AC17" s="18"/>
      <c r="AD17" s="18"/>
      <c r="AE17" s="18"/>
      <c r="AF17" s="19">
        <f t="shared" si="1"/>
        <v>0</v>
      </c>
      <c r="AG17" s="20"/>
      <c r="AH17" s="16"/>
      <c r="AI17" s="287">
        <f t="shared" si="17"/>
        <v>0</v>
      </c>
      <c r="AJ17" s="137">
        <f t="shared" si="18"/>
        <v>0</v>
      </c>
      <c r="AK17" s="250" t="s">
        <v>125</v>
      </c>
      <c r="AL17" s="252">
        <v>60446170</v>
      </c>
      <c r="AM17" s="16"/>
      <c r="AN17" s="18"/>
      <c r="AO17" s="18"/>
      <c r="AP17" s="18"/>
      <c r="AQ17" s="18"/>
      <c r="AR17" s="19">
        <f t="shared" si="2"/>
        <v>0</v>
      </c>
      <c r="AS17" s="20"/>
      <c r="AT17" s="16"/>
      <c r="AU17" s="294">
        <f t="shared" si="19"/>
        <v>0</v>
      </c>
      <c r="AV17" s="137">
        <f t="shared" si="20"/>
        <v>0</v>
      </c>
      <c r="AW17" s="14" t="s">
        <v>125</v>
      </c>
      <c r="AX17" s="73">
        <v>60446170</v>
      </c>
      <c r="AY17" s="16"/>
      <c r="AZ17" s="18"/>
      <c r="BA17" s="18"/>
      <c r="BB17" s="18"/>
      <c r="BC17" s="18"/>
      <c r="BD17" s="19">
        <f t="shared" si="3"/>
        <v>0</v>
      </c>
      <c r="BE17" s="63"/>
      <c r="BF17" s="169"/>
      <c r="BG17" s="297">
        <f t="shared" si="21"/>
        <v>0</v>
      </c>
      <c r="BH17" s="137">
        <f t="shared" si="22"/>
        <v>0</v>
      </c>
      <c r="BI17" s="14" t="s">
        <v>125</v>
      </c>
      <c r="BJ17" s="73">
        <v>60446170</v>
      </c>
      <c r="BK17" s="16"/>
      <c r="BL17" s="18"/>
      <c r="BM17" s="18"/>
      <c r="BN17" s="18"/>
      <c r="BO17" s="18"/>
      <c r="BP17" s="19">
        <f t="shared" si="4"/>
        <v>0</v>
      </c>
      <c r="BQ17" s="20"/>
      <c r="BR17" s="16"/>
      <c r="BS17" s="294">
        <f t="shared" si="23"/>
        <v>0</v>
      </c>
      <c r="BT17" s="137">
        <f t="shared" si="24"/>
        <v>0</v>
      </c>
      <c r="BU17" s="14" t="s">
        <v>125</v>
      </c>
      <c r="BV17" s="73">
        <v>60446170</v>
      </c>
      <c r="BW17" s="16"/>
      <c r="BX17" s="18"/>
      <c r="BY17" s="18"/>
      <c r="BZ17" s="18"/>
      <c r="CA17" s="18"/>
      <c r="CB17" s="19">
        <f t="shared" si="5"/>
        <v>0</v>
      </c>
      <c r="CC17" s="63"/>
      <c r="CD17" s="169"/>
      <c r="CE17" s="216">
        <f t="shared" si="25"/>
        <v>0</v>
      </c>
      <c r="CF17" s="137">
        <f t="shared" si="26"/>
        <v>0</v>
      </c>
      <c r="CG17" s="14" t="s">
        <v>125</v>
      </c>
      <c r="CH17" s="73">
        <v>60446170</v>
      </c>
      <c r="CI17" s="169">
        <f t="shared" si="6"/>
        <v>27.1</v>
      </c>
      <c r="CJ17" s="87">
        <f t="shared" si="7"/>
        <v>5479</v>
      </c>
      <c r="CK17" s="87">
        <f t="shared" si="8"/>
        <v>20</v>
      </c>
      <c r="CL17" s="87">
        <f t="shared" si="9"/>
        <v>2058</v>
      </c>
      <c r="CM17" s="87">
        <f t="shared" si="10"/>
        <v>207</v>
      </c>
      <c r="CN17" s="21">
        <f t="shared" si="11"/>
        <v>7764</v>
      </c>
      <c r="CO17" s="203">
        <f t="shared" si="27"/>
        <v>545</v>
      </c>
      <c r="CP17" s="241">
        <f t="shared" si="29"/>
        <v>0</v>
      </c>
      <c r="CQ17" s="285">
        <f t="shared" si="30"/>
        <v>545</v>
      </c>
      <c r="CR17" s="137">
        <f t="shared" si="28"/>
        <v>8309</v>
      </c>
    </row>
    <row r="18" spans="1:96" ht="12.75">
      <c r="A18" s="14" t="s">
        <v>126</v>
      </c>
      <c r="B18" s="73">
        <v>60446161</v>
      </c>
      <c r="C18" s="16"/>
      <c r="D18" s="18"/>
      <c r="E18" s="18"/>
      <c r="F18" s="18"/>
      <c r="G18" s="18"/>
      <c r="H18" s="19">
        <f t="shared" si="12"/>
        <v>0</v>
      </c>
      <c r="I18" s="20"/>
      <c r="J18" s="16"/>
      <c r="K18" s="287">
        <f t="shared" si="13"/>
        <v>0</v>
      </c>
      <c r="L18" s="137">
        <f t="shared" si="14"/>
        <v>0</v>
      </c>
      <c r="M18" s="14" t="s">
        <v>126</v>
      </c>
      <c r="N18" s="73">
        <v>60446161</v>
      </c>
      <c r="O18" s="16">
        <v>27.7</v>
      </c>
      <c r="P18" s="17">
        <v>6081</v>
      </c>
      <c r="Q18" s="18">
        <v>36</v>
      </c>
      <c r="R18" s="18">
        <v>2286</v>
      </c>
      <c r="S18" s="18">
        <v>165</v>
      </c>
      <c r="T18" s="19">
        <f t="shared" si="0"/>
        <v>8568</v>
      </c>
      <c r="U18" s="20">
        <v>1100</v>
      </c>
      <c r="V18" s="45">
        <v>200</v>
      </c>
      <c r="W18" s="241">
        <f t="shared" si="15"/>
        <v>1300</v>
      </c>
      <c r="X18" s="282">
        <f t="shared" si="16"/>
        <v>9868</v>
      </c>
      <c r="Y18" s="14" t="s">
        <v>126</v>
      </c>
      <c r="Z18" s="211">
        <v>60446161</v>
      </c>
      <c r="AA18" s="210"/>
      <c r="AB18" s="18"/>
      <c r="AC18" s="18"/>
      <c r="AD18" s="18"/>
      <c r="AE18" s="18"/>
      <c r="AF18" s="19">
        <f t="shared" si="1"/>
        <v>0</v>
      </c>
      <c r="AG18" s="20"/>
      <c r="AH18" s="16"/>
      <c r="AI18" s="287">
        <f t="shared" si="17"/>
        <v>0</v>
      </c>
      <c r="AJ18" s="137">
        <f t="shared" si="18"/>
        <v>0</v>
      </c>
      <c r="AK18" s="250" t="s">
        <v>126</v>
      </c>
      <c r="AL18" s="252">
        <v>60446161</v>
      </c>
      <c r="AM18" s="16"/>
      <c r="AN18" s="18"/>
      <c r="AO18" s="18"/>
      <c r="AP18" s="18"/>
      <c r="AQ18" s="18"/>
      <c r="AR18" s="19">
        <f t="shared" si="2"/>
        <v>0</v>
      </c>
      <c r="AS18" s="20"/>
      <c r="AT18" s="16"/>
      <c r="AU18" s="294">
        <f t="shared" si="19"/>
        <v>0</v>
      </c>
      <c r="AV18" s="137">
        <f t="shared" si="20"/>
        <v>0</v>
      </c>
      <c r="AW18" s="14" t="s">
        <v>126</v>
      </c>
      <c r="AX18" s="73">
        <v>60446161</v>
      </c>
      <c r="AY18" s="16"/>
      <c r="AZ18" s="18"/>
      <c r="BA18" s="18"/>
      <c r="BB18" s="18"/>
      <c r="BC18" s="18"/>
      <c r="BD18" s="19">
        <f t="shared" si="3"/>
        <v>0</v>
      </c>
      <c r="BE18" s="63"/>
      <c r="BF18" s="169"/>
      <c r="BG18" s="297">
        <f t="shared" si="21"/>
        <v>0</v>
      </c>
      <c r="BH18" s="137">
        <f t="shared" si="22"/>
        <v>0</v>
      </c>
      <c r="BI18" s="14" t="s">
        <v>126</v>
      </c>
      <c r="BJ18" s="73">
        <v>60446161</v>
      </c>
      <c r="BK18" s="16"/>
      <c r="BL18" s="18"/>
      <c r="BM18" s="18"/>
      <c r="BN18" s="18"/>
      <c r="BO18" s="18"/>
      <c r="BP18" s="19">
        <f t="shared" si="4"/>
        <v>0</v>
      </c>
      <c r="BQ18" s="20"/>
      <c r="BR18" s="16"/>
      <c r="BS18" s="294">
        <f t="shared" si="23"/>
        <v>0</v>
      </c>
      <c r="BT18" s="137">
        <f t="shared" si="24"/>
        <v>0</v>
      </c>
      <c r="BU18" s="14" t="s">
        <v>126</v>
      </c>
      <c r="BV18" s="73">
        <v>60446161</v>
      </c>
      <c r="BW18" s="16"/>
      <c r="BX18" s="18"/>
      <c r="BY18" s="18"/>
      <c r="BZ18" s="18"/>
      <c r="CA18" s="18"/>
      <c r="CB18" s="19">
        <f t="shared" si="5"/>
        <v>0</v>
      </c>
      <c r="CC18" s="63"/>
      <c r="CD18" s="169"/>
      <c r="CE18" s="216">
        <f t="shared" si="25"/>
        <v>0</v>
      </c>
      <c r="CF18" s="137">
        <f t="shared" si="26"/>
        <v>0</v>
      </c>
      <c r="CG18" s="14" t="s">
        <v>126</v>
      </c>
      <c r="CH18" s="73">
        <v>60446161</v>
      </c>
      <c r="CI18" s="169">
        <f t="shared" si="6"/>
        <v>27.7</v>
      </c>
      <c r="CJ18" s="87">
        <f t="shared" si="7"/>
        <v>6081</v>
      </c>
      <c r="CK18" s="87">
        <f t="shared" si="8"/>
        <v>36</v>
      </c>
      <c r="CL18" s="87">
        <f t="shared" si="9"/>
        <v>2286</v>
      </c>
      <c r="CM18" s="87">
        <f t="shared" si="10"/>
        <v>165</v>
      </c>
      <c r="CN18" s="21">
        <f t="shared" si="11"/>
        <v>8568</v>
      </c>
      <c r="CO18" s="203">
        <f t="shared" si="27"/>
        <v>1100</v>
      </c>
      <c r="CP18" s="241">
        <f t="shared" si="29"/>
        <v>200</v>
      </c>
      <c r="CQ18" s="285">
        <f t="shared" si="30"/>
        <v>1300</v>
      </c>
      <c r="CR18" s="137">
        <f t="shared" si="28"/>
        <v>9868</v>
      </c>
    </row>
    <row r="19" spans="1:96" ht="12.75">
      <c r="A19" s="14" t="s">
        <v>127</v>
      </c>
      <c r="B19" s="73">
        <v>60446633</v>
      </c>
      <c r="C19" s="16"/>
      <c r="D19" s="18"/>
      <c r="E19" s="18"/>
      <c r="F19" s="18"/>
      <c r="G19" s="18"/>
      <c r="H19" s="19">
        <f t="shared" si="12"/>
        <v>0</v>
      </c>
      <c r="I19" s="20"/>
      <c r="J19" s="16"/>
      <c r="K19" s="287">
        <f t="shared" si="13"/>
        <v>0</v>
      </c>
      <c r="L19" s="137">
        <f t="shared" si="14"/>
        <v>0</v>
      </c>
      <c r="M19" s="14" t="s">
        <v>127</v>
      </c>
      <c r="N19" s="73">
        <v>60446633</v>
      </c>
      <c r="O19" s="16"/>
      <c r="P19" s="17"/>
      <c r="Q19" s="18"/>
      <c r="R19" s="18"/>
      <c r="S19" s="18"/>
      <c r="T19" s="19"/>
      <c r="U19" s="20"/>
      <c r="V19" s="45"/>
      <c r="W19" s="241">
        <f t="shared" si="15"/>
        <v>0</v>
      </c>
      <c r="X19" s="282">
        <f t="shared" si="16"/>
        <v>0</v>
      </c>
      <c r="Y19" s="14" t="s">
        <v>127</v>
      </c>
      <c r="Z19" s="211">
        <v>60446633</v>
      </c>
      <c r="AA19" s="210">
        <v>12.9</v>
      </c>
      <c r="AB19" s="18">
        <v>2467</v>
      </c>
      <c r="AC19" s="18">
        <v>14</v>
      </c>
      <c r="AD19" s="18">
        <v>929</v>
      </c>
      <c r="AE19" s="18">
        <v>180</v>
      </c>
      <c r="AF19" s="19">
        <f t="shared" si="1"/>
        <v>3590</v>
      </c>
      <c r="AG19" s="20">
        <v>790</v>
      </c>
      <c r="AH19" s="16">
        <v>0</v>
      </c>
      <c r="AI19" s="287">
        <f t="shared" si="17"/>
        <v>790</v>
      </c>
      <c r="AJ19" s="137">
        <f t="shared" si="18"/>
        <v>4380</v>
      </c>
      <c r="AK19" s="250" t="s">
        <v>127</v>
      </c>
      <c r="AL19" s="252">
        <v>60446633</v>
      </c>
      <c r="AM19" s="16"/>
      <c r="AN19" s="18"/>
      <c r="AO19" s="18"/>
      <c r="AP19" s="18"/>
      <c r="AQ19" s="18"/>
      <c r="AR19" s="19">
        <f t="shared" si="2"/>
        <v>0</v>
      </c>
      <c r="AS19" s="20"/>
      <c r="AT19" s="16"/>
      <c r="AU19" s="294">
        <f t="shared" si="19"/>
        <v>0</v>
      </c>
      <c r="AV19" s="137">
        <f t="shared" si="20"/>
        <v>0</v>
      </c>
      <c r="AW19" s="14" t="s">
        <v>127</v>
      </c>
      <c r="AX19" s="73">
        <v>60446633</v>
      </c>
      <c r="AY19" s="16"/>
      <c r="AZ19" s="18"/>
      <c r="BA19" s="18"/>
      <c r="BB19" s="18"/>
      <c r="BC19" s="18"/>
      <c r="BD19" s="19">
        <f t="shared" si="3"/>
        <v>0</v>
      </c>
      <c r="BE19" s="63"/>
      <c r="BF19" s="169"/>
      <c r="BG19" s="297">
        <f t="shared" si="21"/>
        <v>0</v>
      </c>
      <c r="BH19" s="137">
        <f t="shared" si="22"/>
        <v>0</v>
      </c>
      <c r="BI19" s="14" t="s">
        <v>127</v>
      </c>
      <c r="BJ19" s="73">
        <v>60446633</v>
      </c>
      <c r="BK19" s="16"/>
      <c r="BL19" s="18"/>
      <c r="BM19" s="18"/>
      <c r="BN19" s="18"/>
      <c r="BO19" s="18"/>
      <c r="BP19" s="19">
        <f t="shared" si="4"/>
        <v>0</v>
      </c>
      <c r="BQ19" s="20"/>
      <c r="BR19" s="16"/>
      <c r="BS19" s="294">
        <f t="shared" si="23"/>
        <v>0</v>
      </c>
      <c r="BT19" s="137">
        <f t="shared" si="24"/>
        <v>0</v>
      </c>
      <c r="BU19" s="14" t="s">
        <v>127</v>
      </c>
      <c r="BV19" s="73">
        <v>60446633</v>
      </c>
      <c r="BW19" s="16">
        <v>2.5</v>
      </c>
      <c r="BX19" s="18">
        <v>526</v>
      </c>
      <c r="BY19" s="18">
        <v>0</v>
      </c>
      <c r="BZ19" s="18">
        <v>196</v>
      </c>
      <c r="CA19" s="18">
        <v>0</v>
      </c>
      <c r="CB19" s="19">
        <f t="shared" si="5"/>
        <v>722</v>
      </c>
      <c r="CC19" s="63">
        <v>0</v>
      </c>
      <c r="CD19" s="169">
        <v>0</v>
      </c>
      <c r="CE19" s="216">
        <f t="shared" si="25"/>
        <v>0</v>
      </c>
      <c r="CF19" s="137">
        <f t="shared" si="26"/>
        <v>722</v>
      </c>
      <c r="CG19" s="14" t="s">
        <v>127</v>
      </c>
      <c r="CH19" s="73">
        <v>60446633</v>
      </c>
      <c r="CI19" s="169">
        <f t="shared" si="6"/>
        <v>15.4</v>
      </c>
      <c r="CJ19" s="87">
        <f t="shared" si="7"/>
        <v>2993</v>
      </c>
      <c r="CK19" s="87">
        <f t="shared" si="8"/>
        <v>14</v>
      </c>
      <c r="CL19" s="87">
        <f t="shared" si="9"/>
        <v>1125</v>
      </c>
      <c r="CM19" s="87">
        <f t="shared" si="10"/>
        <v>180</v>
      </c>
      <c r="CN19" s="21">
        <f t="shared" si="11"/>
        <v>4312</v>
      </c>
      <c r="CO19" s="203">
        <f t="shared" si="27"/>
        <v>790</v>
      </c>
      <c r="CP19" s="241">
        <f t="shared" si="29"/>
        <v>0</v>
      </c>
      <c r="CQ19" s="285">
        <f t="shared" si="30"/>
        <v>790</v>
      </c>
      <c r="CR19" s="137">
        <f t="shared" si="28"/>
        <v>5102</v>
      </c>
    </row>
    <row r="20" spans="1:96" ht="12.75">
      <c r="A20" s="14" t="s">
        <v>128</v>
      </c>
      <c r="B20" s="73">
        <v>61386561</v>
      </c>
      <c r="C20" s="16">
        <v>8.7</v>
      </c>
      <c r="D20" s="18">
        <v>1579</v>
      </c>
      <c r="E20" s="18">
        <v>10</v>
      </c>
      <c r="F20" s="18">
        <v>596</v>
      </c>
      <c r="G20" s="18">
        <v>90</v>
      </c>
      <c r="H20" s="19">
        <f t="shared" si="12"/>
        <v>2275</v>
      </c>
      <c r="I20" s="20">
        <v>705</v>
      </c>
      <c r="J20" s="16">
        <v>84</v>
      </c>
      <c r="K20" s="287">
        <f t="shared" si="13"/>
        <v>789</v>
      </c>
      <c r="L20" s="137">
        <f t="shared" si="14"/>
        <v>3064</v>
      </c>
      <c r="M20" s="14" t="s">
        <v>128</v>
      </c>
      <c r="N20" s="73">
        <v>61386561</v>
      </c>
      <c r="O20" s="16"/>
      <c r="P20" s="17"/>
      <c r="Q20" s="18"/>
      <c r="R20" s="18"/>
      <c r="S20" s="18"/>
      <c r="T20" s="19"/>
      <c r="U20" s="20"/>
      <c r="V20" s="45"/>
      <c r="W20" s="241">
        <f t="shared" si="15"/>
        <v>0</v>
      </c>
      <c r="X20" s="282">
        <f t="shared" si="16"/>
        <v>0</v>
      </c>
      <c r="Y20" s="14" t="s">
        <v>128</v>
      </c>
      <c r="Z20" s="211">
        <v>61386561</v>
      </c>
      <c r="AA20" s="210"/>
      <c r="AB20" s="18"/>
      <c r="AC20" s="18"/>
      <c r="AD20" s="18"/>
      <c r="AE20" s="18"/>
      <c r="AF20" s="19">
        <f t="shared" si="1"/>
        <v>0</v>
      </c>
      <c r="AG20" s="20"/>
      <c r="AH20" s="16"/>
      <c r="AI20" s="287">
        <f t="shared" si="17"/>
        <v>0</v>
      </c>
      <c r="AJ20" s="137">
        <f t="shared" si="18"/>
        <v>0</v>
      </c>
      <c r="AK20" s="250" t="s">
        <v>128</v>
      </c>
      <c r="AL20" s="252">
        <v>61386561</v>
      </c>
      <c r="AM20" s="16"/>
      <c r="AN20" s="18"/>
      <c r="AO20" s="18"/>
      <c r="AP20" s="18"/>
      <c r="AQ20" s="18"/>
      <c r="AR20" s="19">
        <f t="shared" si="2"/>
        <v>0</v>
      </c>
      <c r="AS20" s="20"/>
      <c r="AT20" s="16"/>
      <c r="AU20" s="294">
        <f t="shared" si="19"/>
        <v>0</v>
      </c>
      <c r="AV20" s="137">
        <f t="shared" si="20"/>
        <v>0</v>
      </c>
      <c r="AW20" s="14" t="s">
        <v>128</v>
      </c>
      <c r="AX20" s="73">
        <v>61386561</v>
      </c>
      <c r="AY20" s="16"/>
      <c r="AZ20" s="18"/>
      <c r="BA20" s="18"/>
      <c r="BB20" s="18"/>
      <c r="BC20" s="18"/>
      <c r="BD20" s="19">
        <f t="shared" si="3"/>
        <v>0</v>
      </c>
      <c r="BE20" s="63"/>
      <c r="BF20" s="169"/>
      <c r="BG20" s="297">
        <f t="shared" si="21"/>
        <v>0</v>
      </c>
      <c r="BH20" s="137">
        <f t="shared" si="22"/>
        <v>0</v>
      </c>
      <c r="BI20" s="14" t="s">
        <v>128</v>
      </c>
      <c r="BJ20" s="73">
        <v>61386561</v>
      </c>
      <c r="BK20" s="16"/>
      <c r="BL20" s="18"/>
      <c r="BM20" s="18"/>
      <c r="BN20" s="18"/>
      <c r="BO20" s="18"/>
      <c r="BP20" s="19">
        <f t="shared" si="4"/>
        <v>0</v>
      </c>
      <c r="BQ20" s="20"/>
      <c r="BR20" s="16"/>
      <c r="BS20" s="294">
        <f t="shared" si="23"/>
        <v>0</v>
      </c>
      <c r="BT20" s="137">
        <f t="shared" si="24"/>
        <v>0</v>
      </c>
      <c r="BU20" s="14" t="s">
        <v>128</v>
      </c>
      <c r="BV20" s="73">
        <v>61386561</v>
      </c>
      <c r="BW20" s="16"/>
      <c r="BX20" s="18"/>
      <c r="BY20" s="18"/>
      <c r="BZ20" s="18"/>
      <c r="CA20" s="18"/>
      <c r="CB20" s="19">
        <f t="shared" si="5"/>
        <v>0</v>
      </c>
      <c r="CC20" s="63"/>
      <c r="CD20" s="169"/>
      <c r="CE20" s="216">
        <f t="shared" si="25"/>
        <v>0</v>
      </c>
      <c r="CF20" s="137">
        <f t="shared" si="26"/>
        <v>0</v>
      </c>
      <c r="CG20" s="14" t="s">
        <v>128</v>
      </c>
      <c r="CH20" s="73">
        <v>61386561</v>
      </c>
      <c r="CI20" s="169">
        <f t="shared" si="6"/>
        <v>8.7</v>
      </c>
      <c r="CJ20" s="87">
        <f t="shared" si="7"/>
        <v>1579</v>
      </c>
      <c r="CK20" s="87">
        <f t="shared" si="8"/>
        <v>10</v>
      </c>
      <c r="CL20" s="87">
        <f t="shared" si="9"/>
        <v>596</v>
      </c>
      <c r="CM20" s="87">
        <f t="shared" si="10"/>
        <v>90</v>
      </c>
      <c r="CN20" s="21">
        <f t="shared" si="11"/>
        <v>2275</v>
      </c>
      <c r="CO20" s="203">
        <f t="shared" si="27"/>
        <v>705</v>
      </c>
      <c r="CP20" s="241">
        <f t="shared" si="29"/>
        <v>84</v>
      </c>
      <c r="CQ20" s="285">
        <f t="shared" si="30"/>
        <v>789</v>
      </c>
      <c r="CR20" s="137">
        <f t="shared" si="28"/>
        <v>3064</v>
      </c>
    </row>
    <row r="21" spans="1:96" ht="12.75">
      <c r="A21" s="14" t="s">
        <v>129</v>
      </c>
      <c r="B21" s="76" t="s">
        <v>130</v>
      </c>
      <c r="C21" s="16"/>
      <c r="D21" s="18"/>
      <c r="E21" s="18"/>
      <c r="F21" s="18"/>
      <c r="G21" s="18"/>
      <c r="H21" s="19">
        <f t="shared" si="12"/>
        <v>0</v>
      </c>
      <c r="I21" s="20"/>
      <c r="J21" s="16"/>
      <c r="K21" s="287">
        <f t="shared" si="13"/>
        <v>0</v>
      </c>
      <c r="L21" s="137">
        <f t="shared" si="14"/>
        <v>0</v>
      </c>
      <c r="M21" s="14" t="s">
        <v>129</v>
      </c>
      <c r="N21" s="76" t="s">
        <v>130</v>
      </c>
      <c r="O21" s="16"/>
      <c r="P21" s="17"/>
      <c r="Q21" s="18"/>
      <c r="R21" s="18"/>
      <c r="S21" s="18"/>
      <c r="T21" s="19"/>
      <c r="U21" s="20"/>
      <c r="V21" s="45"/>
      <c r="W21" s="241">
        <f t="shared" si="15"/>
        <v>0</v>
      </c>
      <c r="X21" s="282">
        <f t="shared" si="16"/>
        <v>0</v>
      </c>
      <c r="Y21" s="14" t="s">
        <v>129</v>
      </c>
      <c r="Z21" s="212" t="s">
        <v>130</v>
      </c>
      <c r="AA21" s="210"/>
      <c r="AB21" s="18"/>
      <c r="AC21" s="18"/>
      <c r="AD21" s="18"/>
      <c r="AE21" s="18"/>
      <c r="AF21" s="19">
        <f t="shared" si="1"/>
        <v>0</v>
      </c>
      <c r="AG21" s="20"/>
      <c r="AH21" s="16"/>
      <c r="AI21" s="287">
        <f t="shared" si="17"/>
        <v>0</v>
      </c>
      <c r="AJ21" s="137">
        <f t="shared" si="18"/>
        <v>0</v>
      </c>
      <c r="AK21" s="250" t="s">
        <v>129</v>
      </c>
      <c r="AL21" s="253" t="s">
        <v>130</v>
      </c>
      <c r="AM21" s="16"/>
      <c r="AN21" s="18"/>
      <c r="AO21" s="18"/>
      <c r="AP21" s="18"/>
      <c r="AQ21" s="18"/>
      <c r="AR21" s="19">
        <f t="shared" si="2"/>
        <v>0</v>
      </c>
      <c r="AS21" s="20"/>
      <c r="AT21" s="16"/>
      <c r="AU21" s="294">
        <f t="shared" si="19"/>
        <v>0</v>
      </c>
      <c r="AV21" s="137">
        <f t="shared" si="20"/>
        <v>0</v>
      </c>
      <c r="AW21" s="14" t="s">
        <v>129</v>
      </c>
      <c r="AX21" s="76" t="s">
        <v>130</v>
      </c>
      <c r="AY21" s="16"/>
      <c r="AZ21" s="18"/>
      <c r="BA21" s="18"/>
      <c r="BB21" s="18"/>
      <c r="BC21" s="18"/>
      <c r="BD21" s="19">
        <f t="shared" si="3"/>
        <v>0</v>
      </c>
      <c r="BE21" s="63"/>
      <c r="BF21" s="169"/>
      <c r="BG21" s="297">
        <f t="shared" si="21"/>
        <v>0</v>
      </c>
      <c r="BH21" s="137">
        <f t="shared" si="22"/>
        <v>0</v>
      </c>
      <c r="BI21" s="14" t="s">
        <v>129</v>
      </c>
      <c r="BJ21" s="76" t="s">
        <v>130</v>
      </c>
      <c r="BK21" s="16">
        <v>50.6</v>
      </c>
      <c r="BL21" s="18">
        <v>10750</v>
      </c>
      <c r="BM21" s="18">
        <v>221</v>
      </c>
      <c r="BN21" s="18">
        <v>4097</v>
      </c>
      <c r="BO21" s="18">
        <v>600</v>
      </c>
      <c r="BP21" s="19">
        <f t="shared" si="4"/>
        <v>15668</v>
      </c>
      <c r="BQ21" s="20">
        <v>3698</v>
      </c>
      <c r="BR21" s="16">
        <v>0</v>
      </c>
      <c r="BS21" s="294">
        <f t="shared" si="23"/>
        <v>3698</v>
      </c>
      <c r="BT21" s="137">
        <f t="shared" si="24"/>
        <v>19366</v>
      </c>
      <c r="BU21" s="14" t="s">
        <v>129</v>
      </c>
      <c r="BV21" s="76" t="s">
        <v>130</v>
      </c>
      <c r="BW21" s="16"/>
      <c r="BX21" s="18"/>
      <c r="BY21" s="18"/>
      <c r="BZ21" s="18"/>
      <c r="CA21" s="18"/>
      <c r="CB21" s="19">
        <f t="shared" si="5"/>
        <v>0</v>
      </c>
      <c r="CC21" s="63"/>
      <c r="CD21" s="169"/>
      <c r="CE21" s="216">
        <f t="shared" si="25"/>
        <v>0</v>
      </c>
      <c r="CF21" s="137">
        <f t="shared" si="26"/>
        <v>0</v>
      </c>
      <c r="CG21" s="14" t="s">
        <v>129</v>
      </c>
      <c r="CH21" s="76" t="s">
        <v>130</v>
      </c>
      <c r="CI21" s="169">
        <f t="shared" si="6"/>
        <v>50.6</v>
      </c>
      <c r="CJ21" s="87">
        <f t="shared" si="7"/>
        <v>10750</v>
      </c>
      <c r="CK21" s="87">
        <f t="shared" si="8"/>
        <v>221</v>
      </c>
      <c r="CL21" s="87">
        <f t="shared" si="9"/>
        <v>4097</v>
      </c>
      <c r="CM21" s="87">
        <f t="shared" si="10"/>
        <v>600</v>
      </c>
      <c r="CN21" s="21">
        <f t="shared" si="11"/>
        <v>15668</v>
      </c>
      <c r="CO21" s="203">
        <f t="shared" si="27"/>
        <v>3698</v>
      </c>
      <c r="CP21" s="241">
        <f t="shared" si="29"/>
        <v>0</v>
      </c>
      <c r="CQ21" s="285">
        <f t="shared" si="30"/>
        <v>3698</v>
      </c>
      <c r="CR21" s="137">
        <f t="shared" si="28"/>
        <v>19366</v>
      </c>
    </row>
    <row r="22" spans="1:96" ht="12.75">
      <c r="A22" s="14" t="s">
        <v>131</v>
      </c>
      <c r="B22" s="73">
        <v>63831708</v>
      </c>
      <c r="C22" s="16">
        <v>19.9</v>
      </c>
      <c r="D22" s="18">
        <v>3393</v>
      </c>
      <c r="E22" s="18">
        <v>50</v>
      </c>
      <c r="F22" s="18">
        <v>1289</v>
      </c>
      <c r="G22" s="18">
        <v>257</v>
      </c>
      <c r="H22" s="19">
        <f t="shared" si="12"/>
        <v>4989</v>
      </c>
      <c r="I22" s="20">
        <v>620</v>
      </c>
      <c r="J22" s="16">
        <v>-24</v>
      </c>
      <c r="K22" s="287">
        <f t="shared" si="13"/>
        <v>596</v>
      </c>
      <c r="L22" s="137">
        <f t="shared" si="14"/>
        <v>5585</v>
      </c>
      <c r="M22" s="14" t="s">
        <v>131</v>
      </c>
      <c r="N22" s="73">
        <v>63831708</v>
      </c>
      <c r="O22" s="16"/>
      <c r="P22" s="17"/>
      <c r="Q22" s="18"/>
      <c r="R22" s="18"/>
      <c r="S22" s="18"/>
      <c r="T22" s="19"/>
      <c r="U22" s="20"/>
      <c r="V22" s="45"/>
      <c r="W22" s="241">
        <f t="shared" si="15"/>
        <v>0</v>
      </c>
      <c r="X22" s="282">
        <f t="shared" si="16"/>
        <v>0</v>
      </c>
      <c r="Y22" s="14" t="s">
        <v>131</v>
      </c>
      <c r="Z22" s="211">
        <v>63831708</v>
      </c>
      <c r="AA22" s="210"/>
      <c r="AB22" s="18"/>
      <c r="AC22" s="18"/>
      <c r="AD22" s="18"/>
      <c r="AE22" s="18"/>
      <c r="AF22" s="19">
        <f t="shared" si="1"/>
        <v>0</v>
      </c>
      <c r="AG22" s="20"/>
      <c r="AH22" s="16"/>
      <c r="AI22" s="287">
        <f t="shared" si="17"/>
        <v>0</v>
      </c>
      <c r="AJ22" s="137">
        <f t="shared" si="18"/>
        <v>0</v>
      </c>
      <c r="AK22" s="250" t="s">
        <v>131</v>
      </c>
      <c r="AL22" s="252">
        <v>63831708</v>
      </c>
      <c r="AM22" s="16"/>
      <c r="AN22" s="18"/>
      <c r="AO22" s="18"/>
      <c r="AP22" s="18"/>
      <c r="AQ22" s="18"/>
      <c r="AR22" s="19">
        <f t="shared" si="2"/>
        <v>0</v>
      </c>
      <c r="AS22" s="20"/>
      <c r="AT22" s="16"/>
      <c r="AU22" s="294">
        <f t="shared" si="19"/>
        <v>0</v>
      </c>
      <c r="AV22" s="137">
        <f t="shared" si="20"/>
        <v>0</v>
      </c>
      <c r="AW22" s="14" t="s">
        <v>131</v>
      </c>
      <c r="AX22" s="73">
        <v>63831708</v>
      </c>
      <c r="AY22" s="16"/>
      <c r="AZ22" s="18"/>
      <c r="BA22" s="18"/>
      <c r="BB22" s="18"/>
      <c r="BC22" s="18"/>
      <c r="BD22" s="19">
        <f t="shared" si="3"/>
        <v>0</v>
      </c>
      <c r="BE22" s="63"/>
      <c r="BF22" s="169"/>
      <c r="BG22" s="297">
        <f t="shared" si="21"/>
        <v>0</v>
      </c>
      <c r="BH22" s="137">
        <f t="shared" si="22"/>
        <v>0</v>
      </c>
      <c r="BI22" s="14" t="s">
        <v>131</v>
      </c>
      <c r="BJ22" s="73">
        <v>63831708</v>
      </c>
      <c r="BK22" s="16"/>
      <c r="BL22" s="18"/>
      <c r="BM22" s="18"/>
      <c r="BN22" s="18"/>
      <c r="BO22" s="18"/>
      <c r="BP22" s="19">
        <f t="shared" si="4"/>
        <v>0</v>
      </c>
      <c r="BQ22" s="20"/>
      <c r="BR22" s="16"/>
      <c r="BS22" s="294">
        <f t="shared" si="23"/>
        <v>0</v>
      </c>
      <c r="BT22" s="137">
        <f t="shared" si="24"/>
        <v>0</v>
      </c>
      <c r="BU22" s="14" t="s">
        <v>131</v>
      </c>
      <c r="BV22" s="73">
        <v>63831708</v>
      </c>
      <c r="BW22" s="16">
        <v>3</v>
      </c>
      <c r="BX22" s="18">
        <v>529</v>
      </c>
      <c r="BY22" s="18">
        <v>0</v>
      </c>
      <c r="BZ22" s="18">
        <v>199</v>
      </c>
      <c r="CA22" s="18">
        <v>0</v>
      </c>
      <c r="CB22" s="19">
        <f t="shared" si="5"/>
        <v>728</v>
      </c>
      <c r="CC22" s="63">
        <v>0</v>
      </c>
      <c r="CD22" s="169"/>
      <c r="CE22" s="216">
        <f t="shared" si="25"/>
        <v>0</v>
      </c>
      <c r="CF22" s="137">
        <f t="shared" si="26"/>
        <v>728</v>
      </c>
      <c r="CG22" s="14" t="s">
        <v>131</v>
      </c>
      <c r="CH22" s="73">
        <v>63831708</v>
      </c>
      <c r="CI22" s="169">
        <f t="shared" si="6"/>
        <v>22.9</v>
      </c>
      <c r="CJ22" s="87">
        <f t="shared" si="7"/>
        <v>3922</v>
      </c>
      <c r="CK22" s="87">
        <f t="shared" si="8"/>
        <v>50</v>
      </c>
      <c r="CL22" s="87">
        <f t="shared" si="9"/>
        <v>1488</v>
      </c>
      <c r="CM22" s="87">
        <f t="shared" si="10"/>
        <v>257</v>
      </c>
      <c r="CN22" s="21">
        <f t="shared" si="11"/>
        <v>5717</v>
      </c>
      <c r="CO22" s="203">
        <f t="shared" si="27"/>
        <v>620</v>
      </c>
      <c r="CP22" s="241">
        <f t="shared" si="29"/>
        <v>-24</v>
      </c>
      <c r="CQ22" s="285">
        <f t="shared" si="30"/>
        <v>596</v>
      </c>
      <c r="CR22" s="137">
        <f t="shared" si="28"/>
        <v>6313</v>
      </c>
    </row>
    <row r="23" spans="1:96" ht="12.75">
      <c r="A23" s="14" t="s">
        <v>132</v>
      </c>
      <c r="B23" s="73">
        <v>48134058</v>
      </c>
      <c r="C23" s="16"/>
      <c r="D23" s="18"/>
      <c r="E23" s="18"/>
      <c r="F23" s="18"/>
      <c r="G23" s="18"/>
      <c r="H23" s="19">
        <f t="shared" si="12"/>
        <v>0</v>
      </c>
      <c r="I23" s="20"/>
      <c r="J23" s="16"/>
      <c r="K23" s="287">
        <f t="shared" si="13"/>
        <v>0</v>
      </c>
      <c r="L23" s="137">
        <f t="shared" si="14"/>
        <v>0</v>
      </c>
      <c r="M23" s="14" t="s">
        <v>132</v>
      </c>
      <c r="N23" s="73">
        <v>48134058</v>
      </c>
      <c r="O23" s="16"/>
      <c r="P23" s="17"/>
      <c r="Q23" s="18"/>
      <c r="R23" s="18"/>
      <c r="S23" s="18"/>
      <c r="T23" s="19"/>
      <c r="U23" s="20"/>
      <c r="V23" s="45"/>
      <c r="W23" s="241">
        <f t="shared" si="15"/>
        <v>0</v>
      </c>
      <c r="X23" s="282">
        <f t="shared" si="16"/>
        <v>0</v>
      </c>
      <c r="Y23" s="14" t="s">
        <v>132</v>
      </c>
      <c r="Z23" s="211">
        <v>48134058</v>
      </c>
      <c r="AA23" s="210"/>
      <c r="AB23" s="18"/>
      <c r="AC23" s="18"/>
      <c r="AD23" s="18"/>
      <c r="AE23" s="18"/>
      <c r="AF23" s="19">
        <f t="shared" si="1"/>
        <v>0</v>
      </c>
      <c r="AG23" s="20"/>
      <c r="AH23" s="16"/>
      <c r="AI23" s="287">
        <f t="shared" si="17"/>
        <v>0</v>
      </c>
      <c r="AJ23" s="137">
        <f t="shared" si="18"/>
        <v>0</v>
      </c>
      <c r="AK23" s="250" t="s">
        <v>132</v>
      </c>
      <c r="AL23" s="252">
        <v>48134058</v>
      </c>
      <c r="AM23" s="16">
        <v>36.7</v>
      </c>
      <c r="AN23" s="18">
        <v>6565</v>
      </c>
      <c r="AO23" s="18">
        <v>118</v>
      </c>
      <c r="AP23" s="18">
        <v>2490</v>
      </c>
      <c r="AQ23" s="18">
        <v>535</v>
      </c>
      <c r="AR23" s="19">
        <f t="shared" si="2"/>
        <v>9708</v>
      </c>
      <c r="AS23" s="20">
        <v>2435</v>
      </c>
      <c r="AT23" s="16">
        <v>100</v>
      </c>
      <c r="AU23" s="294">
        <f t="shared" si="19"/>
        <v>2535</v>
      </c>
      <c r="AV23" s="137">
        <f t="shared" si="20"/>
        <v>12243</v>
      </c>
      <c r="AW23" s="14" t="s">
        <v>132</v>
      </c>
      <c r="AX23" s="73">
        <v>48134058</v>
      </c>
      <c r="AY23" s="16"/>
      <c r="AZ23" s="18"/>
      <c r="BA23" s="18"/>
      <c r="BB23" s="18"/>
      <c r="BC23" s="18"/>
      <c r="BD23" s="19">
        <f t="shared" si="3"/>
        <v>0</v>
      </c>
      <c r="BE23" s="63"/>
      <c r="BF23" s="169"/>
      <c r="BG23" s="297">
        <f t="shared" si="21"/>
        <v>0</v>
      </c>
      <c r="BH23" s="137">
        <f t="shared" si="22"/>
        <v>0</v>
      </c>
      <c r="BI23" s="14" t="s">
        <v>132</v>
      </c>
      <c r="BJ23" s="73">
        <v>48134058</v>
      </c>
      <c r="BK23" s="16"/>
      <c r="BL23" s="18"/>
      <c r="BM23" s="18"/>
      <c r="BN23" s="18"/>
      <c r="BO23" s="18"/>
      <c r="BP23" s="19">
        <f t="shared" si="4"/>
        <v>0</v>
      </c>
      <c r="BQ23" s="20"/>
      <c r="BR23" s="16"/>
      <c r="BS23" s="294">
        <f t="shared" si="23"/>
        <v>0</v>
      </c>
      <c r="BT23" s="137">
        <f t="shared" si="24"/>
        <v>0</v>
      </c>
      <c r="BU23" s="14" t="s">
        <v>132</v>
      </c>
      <c r="BV23" s="73">
        <v>48134058</v>
      </c>
      <c r="BW23" s="16">
        <v>1.3</v>
      </c>
      <c r="BX23" s="18">
        <v>303</v>
      </c>
      <c r="BY23" s="18">
        <v>0</v>
      </c>
      <c r="BZ23" s="18">
        <v>112</v>
      </c>
      <c r="CA23" s="18">
        <v>0</v>
      </c>
      <c r="CB23" s="19">
        <f t="shared" si="5"/>
        <v>415</v>
      </c>
      <c r="CC23" s="63">
        <v>0</v>
      </c>
      <c r="CD23" s="169"/>
      <c r="CE23" s="216">
        <f t="shared" si="25"/>
        <v>0</v>
      </c>
      <c r="CF23" s="137">
        <f t="shared" si="26"/>
        <v>415</v>
      </c>
      <c r="CG23" s="14" t="s">
        <v>132</v>
      </c>
      <c r="CH23" s="73">
        <v>48134058</v>
      </c>
      <c r="CI23" s="169">
        <f t="shared" si="6"/>
        <v>38</v>
      </c>
      <c r="CJ23" s="87">
        <f t="shared" si="7"/>
        <v>6868</v>
      </c>
      <c r="CK23" s="87">
        <f t="shared" si="8"/>
        <v>118</v>
      </c>
      <c r="CL23" s="87">
        <f t="shared" si="9"/>
        <v>2602</v>
      </c>
      <c r="CM23" s="87">
        <f t="shared" si="10"/>
        <v>535</v>
      </c>
      <c r="CN23" s="21">
        <f t="shared" si="11"/>
        <v>10123</v>
      </c>
      <c r="CO23" s="203">
        <f t="shared" si="27"/>
        <v>2435</v>
      </c>
      <c r="CP23" s="241">
        <f t="shared" si="29"/>
        <v>100</v>
      </c>
      <c r="CQ23" s="285">
        <f t="shared" si="30"/>
        <v>2535</v>
      </c>
      <c r="CR23" s="137">
        <f t="shared" si="28"/>
        <v>12658</v>
      </c>
    </row>
    <row r="24" spans="1:96" ht="12.75">
      <c r="A24" s="14" t="s">
        <v>133</v>
      </c>
      <c r="B24" s="73">
        <v>70845964</v>
      </c>
      <c r="C24" s="16"/>
      <c r="D24" s="18"/>
      <c r="E24" s="18"/>
      <c r="F24" s="18"/>
      <c r="G24" s="18"/>
      <c r="H24" s="19">
        <f t="shared" si="12"/>
        <v>0</v>
      </c>
      <c r="I24" s="20"/>
      <c r="J24" s="16"/>
      <c r="K24" s="287">
        <f t="shared" si="13"/>
        <v>0</v>
      </c>
      <c r="L24" s="137">
        <f t="shared" si="14"/>
        <v>0</v>
      </c>
      <c r="M24" s="14" t="s">
        <v>133</v>
      </c>
      <c r="N24" s="73">
        <v>70845964</v>
      </c>
      <c r="O24" s="16">
        <v>34.5</v>
      </c>
      <c r="P24" s="17">
        <v>7070</v>
      </c>
      <c r="Q24" s="18">
        <v>0</v>
      </c>
      <c r="R24" s="18">
        <v>2649</v>
      </c>
      <c r="S24" s="18">
        <v>285</v>
      </c>
      <c r="T24" s="19">
        <f t="shared" si="0"/>
        <v>10004</v>
      </c>
      <c r="U24" s="20">
        <v>1200</v>
      </c>
      <c r="V24" s="45">
        <v>-1</v>
      </c>
      <c r="W24" s="241">
        <f t="shared" si="15"/>
        <v>1199</v>
      </c>
      <c r="X24" s="282">
        <f t="shared" si="16"/>
        <v>11203</v>
      </c>
      <c r="Y24" s="14" t="s">
        <v>133</v>
      </c>
      <c r="Z24" s="211">
        <v>70845964</v>
      </c>
      <c r="AA24" s="210"/>
      <c r="AB24" s="18"/>
      <c r="AC24" s="18"/>
      <c r="AD24" s="18"/>
      <c r="AE24" s="18"/>
      <c r="AF24" s="19">
        <f t="shared" si="1"/>
        <v>0</v>
      </c>
      <c r="AG24" s="20"/>
      <c r="AH24" s="16"/>
      <c r="AI24" s="287">
        <f t="shared" si="17"/>
        <v>0</v>
      </c>
      <c r="AJ24" s="137">
        <f t="shared" si="18"/>
        <v>0</v>
      </c>
      <c r="AK24" s="250" t="s">
        <v>133</v>
      </c>
      <c r="AL24" s="252">
        <v>70845964</v>
      </c>
      <c r="AM24" s="16"/>
      <c r="AN24" s="18"/>
      <c r="AO24" s="18"/>
      <c r="AP24" s="18"/>
      <c r="AQ24" s="18"/>
      <c r="AR24" s="19">
        <f t="shared" si="2"/>
        <v>0</v>
      </c>
      <c r="AS24" s="20"/>
      <c r="AT24" s="16"/>
      <c r="AU24" s="294">
        <f t="shared" si="19"/>
        <v>0</v>
      </c>
      <c r="AV24" s="137">
        <f t="shared" si="20"/>
        <v>0</v>
      </c>
      <c r="AW24" s="14" t="s">
        <v>133</v>
      </c>
      <c r="AX24" s="73">
        <v>70845964</v>
      </c>
      <c r="AY24" s="16"/>
      <c r="AZ24" s="18"/>
      <c r="BA24" s="18"/>
      <c r="BB24" s="18"/>
      <c r="BC24" s="18"/>
      <c r="BD24" s="19">
        <f t="shared" si="3"/>
        <v>0</v>
      </c>
      <c r="BE24" s="63"/>
      <c r="BF24" s="169"/>
      <c r="BG24" s="297">
        <f t="shared" si="21"/>
        <v>0</v>
      </c>
      <c r="BH24" s="137">
        <f t="shared" si="22"/>
        <v>0</v>
      </c>
      <c r="BI24" s="14" t="s">
        <v>133</v>
      </c>
      <c r="BJ24" s="73">
        <v>70845964</v>
      </c>
      <c r="BK24" s="16"/>
      <c r="BL24" s="18"/>
      <c r="BM24" s="18"/>
      <c r="BN24" s="18"/>
      <c r="BO24" s="18"/>
      <c r="BP24" s="19">
        <f t="shared" si="4"/>
        <v>0</v>
      </c>
      <c r="BQ24" s="20"/>
      <c r="BR24" s="16"/>
      <c r="BS24" s="294">
        <f t="shared" si="23"/>
        <v>0</v>
      </c>
      <c r="BT24" s="137">
        <f t="shared" si="24"/>
        <v>0</v>
      </c>
      <c r="BU24" s="14" t="s">
        <v>133</v>
      </c>
      <c r="BV24" s="73">
        <v>70845964</v>
      </c>
      <c r="BW24" s="16"/>
      <c r="BX24" s="18"/>
      <c r="BY24" s="18"/>
      <c r="BZ24" s="18"/>
      <c r="CA24" s="18"/>
      <c r="CB24" s="19">
        <f t="shared" si="5"/>
        <v>0</v>
      </c>
      <c r="CC24" s="63"/>
      <c r="CD24" s="169"/>
      <c r="CE24" s="216">
        <f t="shared" si="25"/>
        <v>0</v>
      </c>
      <c r="CF24" s="137">
        <f t="shared" si="26"/>
        <v>0</v>
      </c>
      <c r="CG24" s="14" t="s">
        <v>133</v>
      </c>
      <c r="CH24" s="73">
        <v>70845964</v>
      </c>
      <c r="CI24" s="169">
        <f t="shared" si="6"/>
        <v>34.5</v>
      </c>
      <c r="CJ24" s="87">
        <f t="shared" si="7"/>
        <v>7070</v>
      </c>
      <c r="CK24" s="87">
        <f t="shared" si="8"/>
        <v>0</v>
      </c>
      <c r="CL24" s="87">
        <f t="shared" si="9"/>
        <v>2649</v>
      </c>
      <c r="CM24" s="87">
        <f t="shared" si="10"/>
        <v>285</v>
      </c>
      <c r="CN24" s="21">
        <f t="shared" si="11"/>
        <v>10004</v>
      </c>
      <c r="CO24" s="203">
        <f t="shared" si="27"/>
        <v>1200</v>
      </c>
      <c r="CP24" s="241">
        <f t="shared" si="29"/>
        <v>-1</v>
      </c>
      <c r="CQ24" s="285">
        <f t="shared" si="30"/>
        <v>1199</v>
      </c>
      <c r="CR24" s="137">
        <f t="shared" si="28"/>
        <v>11203</v>
      </c>
    </row>
    <row r="25" spans="1:96" ht="12.75">
      <c r="A25" s="14" t="s">
        <v>134</v>
      </c>
      <c r="B25" s="73">
        <v>70107084</v>
      </c>
      <c r="C25" s="16"/>
      <c r="D25" s="18"/>
      <c r="E25" s="18"/>
      <c r="F25" s="18"/>
      <c r="G25" s="18"/>
      <c r="H25" s="19">
        <f t="shared" si="12"/>
        <v>0</v>
      </c>
      <c r="I25" s="20"/>
      <c r="J25" s="16"/>
      <c r="K25" s="287">
        <f t="shared" si="13"/>
        <v>0</v>
      </c>
      <c r="L25" s="137">
        <f t="shared" si="14"/>
        <v>0</v>
      </c>
      <c r="M25" s="14" t="s">
        <v>134</v>
      </c>
      <c r="N25" s="73">
        <v>70107084</v>
      </c>
      <c r="O25" s="16">
        <v>35.9</v>
      </c>
      <c r="P25" s="17">
        <v>7075</v>
      </c>
      <c r="Q25" s="18">
        <v>36</v>
      </c>
      <c r="R25" s="18">
        <v>2658</v>
      </c>
      <c r="S25" s="18">
        <v>230</v>
      </c>
      <c r="T25" s="19">
        <f t="shared" si="0"/>
        <v>9999</v>
      </c>
      <c r="U25" s="20">
        <v>1423</v>
      </c>
      <c r="V25" s="45">
        <v>6</v>
      </c>
      <c r="W25" s="241">
        <f t="shared" si="15"/>
        <v>1429</v>
      </c>
      <c r="X25" s="282">
        <f t="shared" si="16"/>
        <v>11428</v>
      </c>
      <c r="Y25" s="14" t="s">
        <v>134</v>
      </c>
      <c r="Z25" s="211">
        <v>70107084</v>
      </c>
      <c r="AA25" s="210"/>
      <c r="AB25" s="18"/>
      <c r="AC25" s="18"/>
      <c r="AD25" s="18"/>
      <c r="AE25" s="18"/>
      <c r="AF25" s="19">
        <f t="shared" si="1"/>
        <v>0</v>
      </c>
      <c r="AG25" s="20"/>
      <c r="AH25" s="16"/>
      <c r="AI25" s="287">
        <f t="shared" si="17"/>
        <v>0</v>
      </c>
      <c r="AJ25" s="137">
        <f t="shared" si="18"/>
        <v>0</v>
      </c>
      <c r="AK25" s="250" t="s">
        <v>134</v>
      </c>
      <c r="AL25" s="252">
        <v>70107084</v>
      </c>
      <c r="AM25" s="16"/>
      <c r="AN25" s="18"/>
      <c r="AO25" s="18"/>
      <c r="AP25" s="18"/>
      <c r="AQ25" s="18"/>
      <c r="AR25" s="19">
        <f t="shared" si="2"/>
        <v>0</v>
      </c>
      <c r="AS25" s="20"/>
      <c r="AT25" s="16"/>
      <c r="AU25" s="294">
        <f t="shared" si="19"/>
        <v>0</v>
      </c>
      <c r="AV25" s="137">
        <f t="shared" si="20"/>
        <v>0</v>
      </c>
      <c r="AW25" s="14" t="s">
        <v>134</v>
      </c>
      <c r="AX25" s="73">
        <v>70107084</v>
      </c>
      <c r="AY25" s="16"/>
      <c r="AZ25" s="18"/>
      <c r="BA25" s="18"/>
      <c r="BB25" s="18"/>
      <c r="BC25" s="18"/>
      <c r="BD25" s="19">
        <f t="shared" si="3"/>
        <v>0</v>
      </c>
      <c r="BE25" s="63"/>
      <c r="BF25" s="169"/>
      <c r="BG25" s="297">
        <f t="shared" si="21"/>
        <v>0</v>
      </c>
      <c r="BH25" s="137">
        <f t="shared" si="22"/>
        <v>0</v>
      </c>
      <c r="BI25" s="14" t="s">
        <v>134</v>
      </c>
      <c r="BJ25" s="73">
        <v>70107084</v>
      </c>
      <c r="BK25" s="16"/>
      <c r="BL25" s="18"/>
      <c r="BM25" s="18"/>
      <c r="BN25" s="18"/>
      <c r="BO25" s="18"/>
      <c r="BP25" s="19">
        <f t="shared" si="4"/>
        <v>0</v>
      </c>
      <c r="BQ25" s="20"/>
      <c r="BR25" s="16"/>
      <c r="BS25" s="294">
        <f t="shared" si="23"/>
        <v>0</v>
      </c>
      <c r="BT25" s="137">
        <f t="shared" si="24"/>
        <v>0</v>
      </c>
      <c r="BU25" s="14" t="s">
        <v>134</v>
      </c>
      <c r="BV25" s="73">
        <v>70107084</v>
      </c>
      <c r="BW25" s="16">
        <v>3.1</v>
      </c>
      <c r="BX25" s="18">
        <v>677</v>
      </c>
      <c r="BY25" s="18">
        <v>0</v>
      </c>
      <c r="BZ25" s="18">
        <v>254</v>
      </c>
      <c r="CA25" s="18">
        <v>0</v>
      </c>
      <c r="CB25" s="19">
        <f t="shared" si="5"/>
        <v>931</v>
      </c>
      <c r="CC25" s="63">
        <v>0</v>
      </c>
      <c r="CD25" s="169"/>
      <c r="CE25" s="216">
        <f t="shared" si="25"/>
        <v>0</v>
      </c>
      <c r="CF25" s="137">
        <f t="shared" si="26"/>
        <v>931</v>
      </c>
      <c r="CG25" s="14" t="s">
        <v>134</v>
      </c>
      <c r="CH25" s="73">
        <v>70107084</v>
      </c>
      <c r="CI25" s="169">
        <f t="shared" si="6"/>
        <v>39</v>
      </c>
      <c r="CJ25" s="87">
        <f t="shared" si="7"/>
        <v>7752</v>
      </c>
      <c r="CK25" s="87">
        <f t="shared" si="8"/>
        <v>36</v>
      </c>
      <c r="CL25" s="87">
        <f t="shared" si="9"/>
        <v>2912</v>
      </c>
      <c r="CM25" s="87">
        <f t="shared" si="10"/>
        <v>230</v>
      </c>
      <c r="CN25" s="21">
        <f t="shared" si="11"/>
        <v>10930</v>
      </c>
      <c r="CO25" s="203">
        <f t="shared" si="27"/>
        <v>1423</v>
      </c>
      <c r="CP25" s="241">
        <f t="shared" si="29"/>
        <v>6</v>
      </c>
      <c r="CQ25" s="285">
        <f t="shared" si="30"/>
        <v>1429</v>
      </c>
      <c r="CR25" s="137">
        <f t="shared" si="28"/>
        <v>12359</v>
      </c>
    </row>
    <row r="26" spans="1:96" ht="12.75">
      <c r="A26" s="14" t="s">
        <v>135</v>
      </c>
      <c r="B26" s="73">
        <v>67774172</v>
      </c>
      <c r="C26" s="16"/>
      <c r="D26" s="18"/>
      <c r="E26" s="18"/>
      <c r="F26" s="18"/>
      <c r="G26" s="18"/>
      <c r="H26" s="19">
        <f t="shared" si="12"/>
        <v>0</v>
      </c>
      <c r="I26" s="20"/>
      <c r="J26" s="16"/>
      <c r="K26" s="287">
        <f t="shared" si="13"/>
        <v>0</v>
      </c>
      <c r="L26" s="137">
        <f t="shared" si="14"/>
        <v>0</v>
      </c>
      <c r="M26" s="14" t="s">
        <v>135</v>
      </c>
      <c r="N26" s="73">
        <v>67774172</v>
      </c>
      <c r="O26" s="16">
        <v>32.2</v>
      </c>
      <c r="P26" s="17">
        <v>6418</v>
      </c>
      <c r="Q26" s="18">
        <v>60</v>
      </c>
      <c r="R26" s="18">
        <v>2424</v>
      </c>
      <c r="S26" s="18">
        <v>170</v>
      </c>
      <c r="T26" s="19">
        <f t="shared" si="0"/>
        <v>9072</v>
      </c>
      <c r="U26" s="20">
        <v>796</v>
      </c>
      <c r="V26" s="45">
        <v>-8</v>
      </c>
      <c r="W26" s="241">
        <f t="shared" si="15"/>
        <v>788</v>
      </c>
      <c r="X26" s="282">
        <f t="shared" si="16"/>
        <v>9860</v>
      </c>
      <c r="Y26" s="14" t="s">
        <v>135</v>
      </c>
      <c r="Z26" s="211">
        <v>67774172</v>
      </c>
      <c r="AA26" s="210"/>
      <c r="AB26" s="18"/>
      <c r="AC26" s="18"/>
      <c r="AD26" s="18"/>
      <c r="AE26" s="18"/>
      <c r="AF26" s="19">
        <f t="shared" si="1"/>
        <v>0</v>
      </c>
      <c r="AG26" s="20"/>
      <c r="AH26" s="16"/>
      <c r="AI26" s="287">
        <f t="shared" si="17"/>
        <v>0</v>
      </c>
      <c r="AJ26" s="137">
        <f t="shared" si="18"/>
        <v>0</v>
      </c>
      <c r="AK26" s="250" t="s">
        <v>135</v>
      </c>
      <c r="AL26" s="252">
        <v>67774172</v>
      </c>
      <c r="AM26" s="16"/>
      <c r="AN26" s="18"/>
      <c r="AO26" s="18"/>
      <c r="AP26" s="18"/>
      <c r="AQ26" s="18"/>
      <c r="AR26" s="19">
        <f t="shared" si="2"/>
        <v>0</v>
      </c>
      <c r="AS26" s="20"/>
      <c r="AT26" s="16"/>
      <c r="AU26" s="294">
        <f t="shared" si="19"/>
        <v>0</v>
      </c>
      <c r="AV26" s="137">
        <f t="shared" si="20"/>
        <v>0</v>
      </c>
      <c r="AW26" s="14" t="s">
        <v>135</v>
      </c>
      <c r="AX26" s="73">
        <v>67774172</v>
      </c>
      <c r="AY26" s="16"/>
      <c r="AZ26" s="18"/>
      <c r="BA26" s="18"/>
      <c r="BB26" s="18"/>
      <c r="BC26" s="18"/>
      <c r="BD26" s="19">
        <f t="shared" si="3"/>
        <v>0</v>
      </c>
      <c r="BE26" s="63"/>
      <c r="BF26" s="169"/>
      <c r="BG26" s="297">
        <f t="shared" si="21"/>
        <v>0</v>
      </c>
      <c r="BH26" s="137">
        <f t="shared" si="22"/>
        <v>0</v>
      </c>
      <c r="BI26" s="14" t="s">
        <v>135</v>
      </c>
      <c r="BJ26" s="73">
        <v>67774172</v>
      </c>
      <c r="BK26" s="16"/>
      <c r="BL26" s="18"/>
      <c r="BM26" s="18"/>
      <c r="BN26" s="18"/>
      <c r="BO26" s="18"/>
      <c r="BP26" s="19">
        <f t="shared" si="4"/>
        <v>0</v>
      </c>
      <c r="BQ26" s="20"/>
      <c r="BR26" s="16"/>
      <c r="BS26" s="294">
        <f t="shared" si="23"/>
        <v>0</v>
      </c>
      <c r="BT26" s="137">
        <f t="shared" si="24"/>
        <v>0</v>
      </c>
      <c r="BU26" s="14" t="s">
        <v>135</v>
      </c>
      <c r="BV26" s="73">
        <v>67774172</v>
      </c>
      <c r="BW26" s="16"/>
      <c r="BX26" s="18"/>
      <c r="BY26" s="18"/>
      <c r="BZ26" s="18"/>
      <c r="CA26" s="18"/>
      <c r="CB26" s="19">
        <f t="shared" si="5"/>
        <v>0</v>
      </c>
      <c r="CC26" s="63"/>
      <c r="CD26" s="169"/>
      <c r="CE26" s="216">
        <f t="shared" si="25"/>
        <v>0</v>
      </c>
      <c r="CF26" s="137">
        <f t="shared" si="26"/>
        <v>0</v>
      </c>
      <c r="CG26" s="14" t="s">
        <v>135</v>
      </c>
      <c r="CH26" s="73">
        <v>67774172</v>
      </c>
      <c r="CI26" s="169">
        <f t="shared" si="6"/>
        <v>32.2</v>
      </c>
      <c r="CJ26" s="87">
        <f t="shared" si="7"/>
        <v>6418</v>
      </c>
      <c r="CK26" s="87">
        <f t="shared" si="8"/>
        <v>60</v>
      </c>
      <c r="CL26" s="87">
        <f t="shared" si="9"/>
        <v>2424</v>
      </c>
      <c r="CM26" s="87">
        <f t="shared" si="10"/>
        <v>170</v>
      </c>
      <c r="CN26" s="21">
        <f t="shared" si="11"/>
        <v>9072</v>
      </c>
      <c r="CO26" s="203">
        <f t="shared" si="27"/>
        <v>796</v>
      </c>
      <c r="CP26" s="241">
        <f t="shared" si="29"/>
        <v>-8</v>
      </c>
      <c r="CQ26" s="285">
        <f t="shared" si="30"/>
        <v>788</v>
      </c>
      <c r="CR26" s="137">
        <f t="shared" si="28"/>
        <v>9860</v>
      </c>
    </row>
    <row r="27" spans="1:96" ht="12.75">
      <c r="A27" s="14" t="s">
        <v>136</v>
      </c>
      <c r="B27" s="73">
        <v>70840237</v>
      </c>
      <c r="C27" s="16"/>
      <c r="D27" s="18"/>
      <c r="E27" s="18"/>
      <c r="F27" s="18"/>
      <c r="G27" s="18"/>
      <c r="H27" s="19">
        <f t="shared" si="12"/>
        <v>0</v>
      </c>
      <c r="I27" s="20"/>
      <c r="J27" s="16"/>
      <c r="K27" s="287">
        <f t="shared" si="13"/>
        <v>0</v>
      </c>
      <c r="L27" s="137">
        <f t="shared" si="14"/>
        <v>0</v>
      </c>
      <c r="M27" s="14" t="s">
        <v>136</v>
      </c>
      <c r="N27" s="73">
        <v>70840237</v>
      </c>
      <c r="O27" s="16">
        <v>7.3</v>
      </c>
      <c r="P27" s="17">
        <v>1590</v>
      </c>
      <c r="Q27" s="18">
        <v>60</v>
      </c>
      <c r="R27" s="18">
        <v>618</v>
      </c>
      <c r="S27" s="18">
        <v>165</v>
      </c>
      <c r="T27" s="19">
        <f t="shared" si="0"/>
        <v>2433</v>
      </c>
      <c r="U27" s="20">
        <v>350</v>
      </c>
      <c r="V27" s="45">
        <v>0</v>
      </c>
      <c r="W27" s="241">
        <f t="shared" si="15"/>
        <v>350</v>
      </c>
      <c r="X27" s="282">
        <f t="shared" si="16"/>
        <v>2783</v>
      </c>
      <c r="Y27" s="14" t="s">
        <v>136</v>
      </c>
      <c r="Z27" s="211">
        <v>70840237</v>
      </c>
      <c r="AA27" s="210"/>
      <c r="AB27" s="18"/>
      <c r="AC27" s="18"/>
      <c r="AD27" s="18"/>
      <c r="AE27" s="18"/>
      <c r="AF27" s="19">
        <f t="shared" si="1"/>
        <v>0</v>
      </c>
      <c r="AG27" s="20"/>
      <c r="AH27" s="16"/>
      <c r="AI27" s="287">
        <f t="shared" si="17"/>
        <v>0</v>
      </c>
      <c r="AJ27" s="137">
        <f t="shared" si="18"/>
        <v>0</v>
      </c>
      <c r="AK27" s="250" t="s">
        <v>136</v>
      </c>
      <c r="AL27" s="252">
        <v>70840237</v>
      </c>
      <c r="AM27" s="16"/>
      <c r="AN27" s="18"/>
      <c r="AO27" s="18"/>
      <c r="AP27" s="18"/>
      <c r="AQ27" s="18"/>
      <c r="AR27" s="19">
        <f t="shared" si="2"/>
        <v>0</v>
      </c>
      <c r="AS27" s="20"/>
      <c r="AT27" s="16"/>
      <c r="AU27" s="294">
        <f t="shared" si="19"/>
        <v>0</v>
      </c>
      <c r="AV27" s="137">
        <f t="shared" si="20"/>
        <v>0</v>
      </c>
      <c r="AW27" s="14" t="s">
        <v>136</v>
      </c>
      <c r="AX27" s="73">
        <v>70840237</v>
      </c>
      <c r="AY27" s="16"/>
      <c r="AZ27" s="18"/>
      <c r="BA27" s="18"/>
      <c r="BB27" s="18"/>
      <c r="BC27" s="18"/>
      <c r="BD27" s="19">
        <f t="shared" si="3"/>
        <v>0</v>
      </c>
      <c r="BE27" s="63"/>
      <c r="BF27" s="169"/>
      <c r="BG27" s="297">
        <f t="shared" si="21"/>
        <v>0</v>
      </c>
      <c r="BH27" s="137">
        <f t="shared" si="22"/>
        <v>0</v>
      </c>
      <c r="BI27" s="14" t="s">
        <v>136</v>
      </c>
      <c r="BJ27" s="73">
        <v>70840237</v>
      </c>
      <c r="BK27" s="16"/>
      <c r="BL27" s="18"/>
      <c r="BM27" s="18"/>
      <c r="BN27" s="18"/>
      <c r="BO27" s="18"/>
      <c r="BP27" s="19">
        <f t="shared" si="4"/>
        <v>0</v>
      </c>
      <c r="BQ27" s="20"/>
      <c r="BR27" s="16"/>
      <c r="BS27" s="294">
        <f t="shared" si="23"/>
        <v>0</v>
      </c>
      <c r="BT27" s="137">
        <f t="shared" si="24"/>
        <v>0</v>
      </c>
      <c r="BU27" s="14" t="s">
        <v>136</v>
      </c>
      <c r="BV27" s="73">
        <v>70840237</v>
      </c>
      <c r="BW27" s="16"/>
      <c r="BX27" s="18"/>
      <c r="BY27" s="18"/>
      <c r="BZ27" s="18"/>
      <c r="CA27" s="18"/>
      <c r="CB27" s="19">
        <f t="shared" si="5"/>
        <v>0</v>
      </c>
      <c r="CC27" s="63"/>
      <c r="CD27" s="169"/>
      <c r="CE27" s="216">
        <f t="shared" si="25"/>
        <v>0</v>
      </c>
      <c r="CF27" s="137">
        <f t="shared" si="26"/>
        <v>0</v>
      </c>
      <c r="CG27" s="14" t="s">
        <v>136</v>
      </c>
      <c r="CH27" s="73">
        <v>70840237</v>
      </c>
      <c r="CI27" s="169">
        <f t="shared" si="6"/>
        <v>7.3</v>
      </c>
      <c r="CJ27" s="87">
        <f t="shared" si="7"/>
        <v>1590</v>
      </c>
      <c r="CK27" s="87">
        <f t="shared" si="8"/>
        <v>60</v>
      </c>
      <c r="CL27" s="87">
        <f t="shared" si="9"/>
        <v>618</v>
      </c>
      <c r="CM27" s="87">
        <f t="shared" si="10"/>
        <v>165</v>
      </c>
      <c r="CN27" s="21">
        <f t="shared" si="11"/>
        <v>2433</v>
      </c>
      <c r="CO27" s="203">
        <f t="shared" si="27"/>
        <v>350</v>
      </c>
      <c r="CP27" s="241">
        <f t="shared" si="29"/>
        <v>0</v>
      </c>
      <c r="CQ27" s="285">
        <f t="shared" si="30"/>
        <v>350</v>
      </c>
      <c r="CR27" s="137">
        <f t="shared" si="28"/>
        <v>2783</v>
      </c>
    </row>
    <row r="28" spans="1:96" ht="12.75">
      <c r="A28" s="14" t="s">
        <v>137</v>
      </c>
      <c r="B28" s="73">
        <v>70844020</v>
      </c>
      <c r="C28" s="16"/>
      <c r="D28" s="18"/>
      <c r="E28" s="18"/>
      <c r="F28" s="18"/>
      <c r="G28" s="18"/>
      <c r="H28" s="19">
        <f t="shared" si="12"/>
        <v>0</v>
      </c>
      <c r="I28" s="20"/>
      <c r="J28" s="16"/>
      <c r="K28" s="287">
        <f t="shared" si="13"/>
        <v>0</v>
      </c>
      <c r="L28" s="137">
        <f t="shared" si="14"/>
        <v>0</v>
      </c>
      <c r="M28" s="14" t="s">
        <v>137</v>
      </c>
      <c r="N28" s="73">
        <v>70844020</v>
      </c>
      <c r="O28" s="16">
        <v>7.1</v>
      </c>
      <c r="P28" s="17">
        <v>1601</v>
      </c>
      <c r="Q28" s="18">
        <v>6</v>
      </c>
      <c r="R28" s="18">
        <v>597</v>
      </c>
      <c r="S28" s="18">
        <v>160</v>
      </c>
      <c r="T28" s="19">
        <f t="shared" si="0"/>
        <v>2364</v>
      </c>
      <c r="U28" s="20">
        <v>280</v>
      </c>
      <c r="V28" s="45">
        <v>2</v>
      </c>
      <c r="W28" s="241">
        <f t="shared" si="15"/>
        <v>282</v>
      </c>
      <c r="X28" s="282">
        <f t="shared" si="16"/>
        <v>2646</v>
      </c>
      <c r="Y28" s="14" t="s">
        <v>137</v>
      </c>
      <c r="Z28" s="211">
        <v>70844020</v>
      </c>
      <c r="AA28" s="210"/>
      <c r="AB28" s="18"/>
      <c r="AC28" s="18"/>
      <c r="AD28" s="18"/>
      <c r="AE28" s="18"/>
      <c r="AF28" s="19">
        <f t="shared" si="1"/>
        <v>0</v>
      </c>
      <c r="AG28" s="20"/>
      <c r="AH28" s="16"/>
      <c r="AI28" s="287">
        <f t="shared" si="17"/>
        <v>0</v>
      </c>
      <c r="AJ28" s="137">
        <f t="shared" si="18"/>
        <v>0</v>
      </c>
      <c r="AK28" s="250" t="s">
        <v>137</v>
      </c>
      <c r="AL28" s="252">
        <v>70844020</v>
      </c>
      <c r="AM28" s="16"/>
      <c r="AN28" s="18"/>
      <c r="AO28" s="18"/>
      <c r="AP28" s="18"/>
      <c r="AQ28" s="18"/>
      <c r="AR28" s="19">
        <f t="shared" si="2"/>
        <v>0</v>
      </c>
      <c r="AS28" s="20"/>
      <c r="AT28" s="16"/>
      <c r="AU28" s="294">
        <f t="shared" si="19"/>
        <v>0</v>
      </c>
      <c r="AV28" s="137">
        <f t="shared" si="20"/>
        <v>0</v>
      </c>
      <c r="AW28" s="14" t="s">
        <v>137</v>
      </c>
      <c r="AX28" s="73">
        <v>70844020</v>
      </c>
      <c r="AY28" s="16"/>
      <c r="AZ28" s="18"/>
      <c r="BA28" s="18"/>
      <c r="BB28" s="18"/>
      <c r="BC28" s="18"/>
      <c r="BD28" s="19">
        <f t="shared" si="3"/>
        <v>0</v>
      </c>
      <c r="BE28" s="63"/>
      <c r="BF28" s="169"/>
      <c r="BG28" s="297">
        <f t="shared" si="21"/>
        <v>0</v>
      </c>
      <c r="BH28" s="137">
        <f t="shared" si="22"/>
        <v>0</v>
      </c>
      <c r="BI28" s="14" t="s">
        <v>137</v>
      </c>
      <c r="BJ28" s="73">
        <v>70844020</v>
      </c>
      <c r="BK28" s="16"/>
      <c r="BL28" s="18"/>
      <c r="BM28" s="18"/>
      <c r="BN28" s="18"/>
      <c r="BO28" s="18"/>
      <c r="BP28" s="19">
        <f t="shared" si="4"/>
        <v>0</v>
      </c>
      <c r="BQ28" s="20"/>
      <c r="BR28" s="16"/>
      <c r="BS28" s="294">
        <f t="shared" si="23"/>
        <v>0</v>
      </c>
      <c r="BT28" s="137">
        <f t="shared" si="24"/>
        <v>0</v>
      </c>
      <c r="BU28" s="14" t="s">
        <v>137</v>
      </c>
      <c r="BV28" s="73">
        <v>70844020</v>
      </c>
      <c r="BW28" s="16"/>
      <c r="BX28" s="18"/>
      <c r="BY28" s="18"/>
      <c r="BZ28" s="18"/>
      <c r="CA28" s="18"/>
      <c r="CB28" s="19">
        <f t="shared" si="5"/>
        <v>0</v>
      </c>
      <c r="CC28" s="63"/>
      <c r="CD28" s="169"/>
      <c r="CE28" s="216">
        <f t="shared" si="25"/>
        <v>0</v>
      </c>
      <c r="CF28" s="137">
        <f t="shared" si="26"/>
        <v>0</v>
      </c>
      <c r="CG28" s="14" t="s">
        <v>137</v>
      </c>
      <c r="CH28" s="73">
        <v>70844020</v>
      </c>
      <c r="CI28" s="169">
        <f t="shared" si="6"/>
        <v>7.1</v>
      </c>
      <c r="CJ28" s="87">
        <f t="shared" si="7"/>
        <v>1601</v>
      </c>
      <c r="CK28" s="87">
        <f t="shared" si="8"/>
        <v>6</v>
      </c>
      <c r="CL28" s="87">
        <f t="shared" si="9"/>
        <v>597</v>
      </c>
      <c r="CM28" s="87">
        <f t="shared" si="10"/>
        <v>160</v>
      </c>
      <c r="CN28" s="21">
        <f t="shared" si="11"/>
        <v>2364</v>
      </c>
      <c r="CO28" s="203">
        <f t="shared" si="27"/>
        <v>280</v>
      </c>
      <c r="CP28" s="241">
        <f t="shared" si="29"/>
        <v>2</v>
      </c>
      <c r="CQ28" s="285">
        <f t="shared" si="30"/>
        <v>282</v>
      </c>
      <c r="CR28" s="137">
        <f t="shared" si="28"/>
        <v>2646</v>
      </c>
    </row>
    <row r="29" spans="1:96" ht="12.75">
      <c r="A29" s="14" t="s">
        <v>138</v>
      </c>
      <c r="B29" s="73">
        <v>60461683</v>
      </c>
      <c r="C29" s="16"/>
      <c r="D29" s="18"/>
      <c r="E29" s="18"/>
      <c r="F29" s="18"/>
      <c r="G29" s="18"/>
      <c r="H29" s="19">
        <f t="shared" si="12"/>
        <v>0</v>
      </c>
      <c r="I29" s="20"/>
      <c r="J29" s="16"/>
      <c r="K29" s="287">
        <f t="shared" si="13"/>
        <v>0</v>
      </c>
      <c r="L29" s="137">
        <f t="shared" si="14"/>
        <v>0</v>
      </c>
      <c r="M29" s="14" t="s">
        <v>138</v>
      </c>
      <c r="N29" s="73">
        <v>60461683</v>
      </c>
      <c r="O29" s="16">
        <v>22.9</v>
      </c>
      <c r="P29" s="17">
        <v>4756</v>
      </c>
      <c r="Q29" s="18">
        <v>20</v>
      </c>
      <c r="R29" s="18">
        <v>1786</v>
      </c>
      <c r="S29" s="18">
        <v>238</v>
      </c>
      <c r="T29" s="19">
        <f t="shared" si="0"/>
        <v>6800</v>
      </c>
      <c r="U29" s="20">
        <v>565</v>
      </c>
      <c r="V29" s="45">
        <v>-20</v>
      </c>
      <c r="W29" s="241">
        <f t="shared" si="15"/>
        <v>545</v>
      </c>
      <c r="X29" s="282">
        <f t="shared" si="16"/>
        <v>7345</v>
      </c>
      <c r="Y29" s="14" t="s">
        <v>138</v>
      </c>
      <c r="Z29" s="211">
        <v>60461683</v>
      </c>
      <c r="AA29" s="210"/>
      <c r="AB29" s="18"/>
      <c r="AC29" s="18"/>
      <c r="AD29" s="18"/>
      <c r="AE29" s="18"/>
      <c r="AF29" s="19">
        <f t="shared" si="1"/>
        <v>0</v>
      </c>
      <c r="AG29" s="20"/>
      <c r="AH29" s="16"/>
      <c r="AI29" s="287">
        <f t="shared" si="17"/>
        <v>0</v>
      </c>
      <c r="AJ29" s="137">
        <f t="shared" si="18"/>
        <v>0</v>
      </c>
      <c r="AK29" s="250" t="s">
        <v>138</v>
      </c>
      <c r="AL29" s="252">
        <v>60461683</v>
      </c>
      <c r="AM29" s="16"/>
      <c r="AN29" s="18"/>
      <c r="AO29" s="18"/>
      <c r="AP29" s="18"/>
      <c r="AQ29" s="18"/>
      <c r="AR29" s="19">
        <f t="shared" si="2"/>
        <v>0</v>
      </c>
      <c r="AS29" s="20"/>
      <c r="AT29" s="16"/>
      <c r="AU29" s="294">
        <f t="shared" si="19"/>
        <v>0</v>
      </c>
      <c r="AV29" s="137">
        <f t="shared" si="20"/>
        <v>0</v>
      </c>
      <c r="AW29" s="14" t="s">
        <v>138</v>
      </c>
      <c r="AX29" s="73">
        <v>60461683</v>
      </c>
      <c r="AY29" s="16"/>
      <c r="AZ29" s="18"/>
      <c r="BA29" s="18"/>
      <c r="BB29" s="18"/>
      <c r="BC29" s="18"/>
      <c r="BD29" s="19">
        <f t="shared" si="3"/>
        <v>0</v>
      </c>
      <c r="BE29" s="63"/>
      <c r="BF29" s="169"/>
      <c r="BG29" s="297">
        <f t="shared" si="21"/>
        <v>0</v>
      </c>
      <c r="BH29" s="137">
        <f t="shared" si="22"/>
        <v>0</v>
      </c>
      <c r="BI29" s="14" t="s">
        <v>138</v>
      </c>
      <c r="BJ29" s="73">
        <v>60461683</v>
      </c>
      <c r="BK29" s="16"/>
      <c r="BL29" s="18"/>
      <c r="BM29" s="18"/>
      <c r="BN29" s="18"/>
      <c r="BO29" s="18"/>
      <c r="BP29" s="19">
        <f t="shared" si="4"/>
        <v>0</v>
      </c>
      <c r="BQ29" s="20"/>
      <c r="BR29" s="16"/>
      <c r="BS29" s="294">
        <f t="shared" si="23"/>
        <v>0</v>
      </c>
      <c r="BT29" s="137">
        <f t="shared" si="24"/>
        <v>0</v>
      </c>
      <c r="BU29" s="14" t="s">
        <v>138</v>
      </c>
      <c r="BV29" s="73">
        <v>60461683</v>
      </c>
      <c r="BW29" s="16"/>
      <c r="BX29" s="18"/>
      <c r="BY29" s="18"/>
      <c r="BZ29" s="18"/>
      <c r="CA29" s="18"/>
      <c r="CB29" s="19">
        <f t="shared" si="5"/>
        <v>0</v>
      </c>
      <c r="CC29" s="63"/>
      <c r="CD29" s="169"/>
      <c r="CE29" s="216">
        <f t="shared" si="25"/>
        <v>0</v>
      </c>
      <c r="CF29" s="137">
        <f t="shared" si="26"/>
        <v>0</v>
      </c>
      <c r="CG29" s="14" t="s">
        <v>138</v>
      </c>
      <c r="CH29" s="73">
        <v>60461683</v>
      </c>
      <c r="CI29" s="169">
        <f t="shared" si="6"/>
        <v>22.9</v>
      </c>
      <c r="CJ29" s="87">
        <f t="shared" si="7"/>
        <v>4756</v>
      </c>
      <c r="CK29" s="87">
        <f t="shared" si="8"/>
        <v>20</v>
      </c>
      <c r="CL29" s="87">
        <f t="shared" si="9"/>
        <v>1786</v>
      </c>
      <c r="CM29" s="87">
        <f t="shared" si="10"/>
        <v>238</v>
      </c>
      <c r="CN29" s="21">
        <f t="shared" si="11"/>
        <v>6800</v>
      </c>
      <c r="CO29" s="203">
        <f t="shared" si="27"/>
        <v>565</v>
      </c>
      <c r="CP29" s="241">
        <f t="shared" si="29"/>
        <v>-20</v>
      </c>
      <c r="CQ29" s="285">
        <f t="shared" si="30"/>
        <v>545</v>
      </c>
      <c r="CR29" s="137">
        <f t="shared" si="28"/>
        <v>7345</v>
      </c>
    </row>
    <row r="30" spans="1:96" ht="12.75">
      <c r="A30" s="14" t="s">
        <v>139</v>
      </c>
      <c r="B30" s="73">
        <v>61386901</v>
      </c>
      <c r="C30" s="16"/>
      <c r="D30" s="18"/>
      <c r="E30" s="18"/>
      <c r="F30" s="18"/>
      <c r="G30" s="18"/>
      <c r="H30" s="19">
        <f t="shared" si="12"/>
        <v>0</v>
      </c>
      <c r="I30" s="20"/>
      <c r="J30" s="16"/>
      <c r="K30" s="287">
        <f t="shared" si="13"/>
        <v>0</v>
      </c>
      <c r="L30" s="137">
        <f t="shared" si="14"/>
        <v>0</v>
      </c>
      <c r="M30" s="14" t="s">
        <v>139</v>
      </c>
      <c r="N30" s="73">
        <v>61386901</v>
      </c>
      <c r="O30" s="16"/>
      <c r="P30" s="17"/>
      <c r="Q30" s="18"/>
      <c r="R30" s="18"/>
      <c r="S30" s="18"/>
      <c r="T30" s="19">
        <f t="shared" si="0"/>
        <v>0</v>
      </c>
      <c r="U30" s="20"/>
      <c r="V30" s="45"/>
      <c r="W30" s="241">
        <f t="shared" si="15"/>
        <v>0</v>
      </c>
      <c r="X30" s="282">
        <f t="shared" si="16"/>
        <v>0</v>
      </c>
      <c r="Y30" s="14" t="s">
        <v>139</v>
      </c>
      <c r="Z30" s="211">
        <v>61386901</v>
      </c>
      <c r="AA30" s="210"/>
      <c r="AB30" s="18"/>
      <c r="AC30" s="18"/>
      <c r="AD30" s="18"/>
      <c r="AE30" s="18"/>
      <c r="AF30" s="19">
        <f t="shared" si="1"/>
        <v>0</v>
      </c>
      <c r="AG30" s="20"/>
      <c r="AH30" s="16"/>
      <c r="AI30" s="287">
        <f t="shared" si="17"/>
        <v>0</v>
      </c>
      <c r="AJ30" s="137">
        <f t="shared" si="18"/>
        <v>0</v>
      </c>
      <c r="AK30" s="250" t="s">
        <v>139</v>
      </c>
      <c r="AL30" s="252">
        <v>61386901</v>
      </c>
      <c r="AM30" s="16"/>
      <c r="AN30" s="18"/>
      <c r="AO30" s="18"/>
      <c r="AP30" s="18"/>
      <c r="AQ30" s="18"/>
      <c r="AR30" s="19">
        <f t="shared" si="2"/>
        <v>0</v>
      </c>
      <c r="AS30" s="20"/>
      <c r="AT30" s="16"/>
      <c r="AU30" s="294">
        <f t="shared" si="19"/>
        <v>0</v>
      </c>
      <c r="AV30" s="137">
        <f t="shared" si="20"/>
        <v>0</v>
      </c>
      <c r="AW30" s="14" t="s">
        <v>139</v>
      </c>
      <c r="AX30" s="73">
        <v>61386901</v>
      </c>
      <c r="AY30" s="16">
        <v>32.5</v>
      </c>
      <c r="AZ30" s="18">
        <v>7598</v>
      </c>
      <c r="BA30" s="18">
        <v>60</v>
      </c>
      <c r="BB30" s="18">
        <v>2857</v>
      </c>
      <c r="BC30" s="18">
        <v>1110</v>
      </c>
      <c r="BD30" s="19">
        <f t="shared" si="3"/>
        <v>11625</v>
      </c>
      <c r="BE30" s="63">
        <v>2492</v>
      </c>
      <c r="BF30" s="169"/>
      <c r="BG30" s="297">
        <f t="shared" si="21"/>
        <v>2492</v>
      </c>
      <c r="BH30" s="137">
        <f t="shared" si="22"/>
        <v>14117</v>
      </c>
      <c r="BI30" s="14" t="s">
        <v>139</v>
      </c>
      <c r="BJ30" s="73">
        <v>61386901</v>
      </c>
      <c r="BK30" s="16"/>
      <c r="BL30" s="18"/>
      <c r="BM30" s="18"/>
      <c r="BN30" s="18"/>
      <c r="BO30" s="18"/>
      <c r="BP30" s="19">
        <f t="shared" si="4"/>
        <v>0</v>
      </c>
      <c r="BQ30" s="20"/>
      <c r="BR30" s="16"/>
      <c r="BS30" s="294">
        <f t="shared" si="23"/>
        <v>0</v>
      </c>
      <c r="BT30" s="137">
        <f t="shared" si="24"/>
        <v>0</v>
      </c>
      <c r="BU30" s="14" t="s">
        <v>139</v>
      </c>
      <c r="BV30" s="73">
        <v>61386901</v>
      </c>
      <c r="BW30" s="16"/>
      <c r="BX30" s="18"/>
      <c r="BY30" s="18"/>
      <c r="BZ30" s="18"/>
      <c r="CA30" s="18"/>
      <c r="CB30" s="19">
        <f t="shared" si="5"/>
        <v>0</v>
      </c>
      <c r="CC30" s="63"/>
      <c r="CD30" s="169"/>
      <c r="CE30" s="216">
        <f t="shared" si="25"/>
        <v>0</v>
      </c>
      <c r="CF30" s="137">
        <f t="shared" si="26"/>
        <v>0</v>
      </c>
      <c r="CG30" s="14" t="s">
        <v>139</v>
      </c>
      <c r="CH30" s="73">
        <v>61386901</v>
      </c>
      <c r="CI30" s="169">
        <f t="shared" si="6"/>
        <v>32.5</v>
      </c>
      <c r="CJ30" s="87">
        <f t="shared" si="7"/>
        <v>7598</v>
      </c>
      <c r="CK30" s="87">
        <f t="shared" si="8"/>
        <v>60</v>
      </c>
      <c r="CL30" s="87">
        <f t="shared" si="9"/>
        <v>2857</v>
      </c>
      <c r="CM30" s="87">
        <f t="shared" si="10"/>
        <v>1110</v>
      </c>
      <c r="CN30" s="21">
        <f t="shared" si="11"/>
        <v>11625</v>
      </c>
      <c r="CO30" s="203">
        <f t="shared" si="27"/>
        <v>2492</v>
      </c>
      <c r="CP30" s="241">
        <f t="shared" si="29"/>
        <v>0</v>
      </c>
      <c r="CQ30" s="285">
        <f t="shared" si="30"/>
        <v>2492</v>
      </c>
      <c r="CR30" s="137">
        <f t="shared" si="28"/>
        <v>14117</v>
      </c>
    </row>
    <row r="31" spans="1:96" ht="12.75" customHeight="1">
      <c r="A31" s="14" t="s">
        <v>140</v>
      </c>
      <c r="B31" s="73">
        <v>68379919</v>
      </c>
      <c r="C31" s="16"/>
      <c r="D31" s="18"/>
      <c r="E31" s="18"/>
      <c r="F31" s="18"/>
      <c r="G31" s="18"/>
      <c r="H31" s="19">
        <f t="shared" si="12"/>
        <v>0</v>
      </c>
      <c r="I31" s="20"/>
      <c r="J31" s="16"/>
      <c r="K31" s="287">
        <f t="shared" si="13"/>
        <v>0</v>
      </c>
      <c r="L31" s="137">
        <f t="shared" si="14"/>
        <v>0</v>
      </c>
      <c r="M31" s="14" t="s">
        <v>140</v>
      </c>
      <c r="N31" s="73">
        <v>68379919</v>
      </c>
      <c r="O31" s="16">
        <v>26</v>
      </c>
      <c r="P31" s="17">
        <v>4915</v>
      </c>
      <c r="Q31" s="18">
        <v>60</v>
      </c>
      <c r="R31" s="18">
        <v>1858</v>
      </c>
      <c r="S31" s="18">
        <v>372</v>
      </c>
      <c r="T31" s="19">
        <f t="shared" si="0"/>
        <v>7205</v>
      </c>
      <c r="U31" s="20">
        <v>1712</v>
      </c>
      <c r="V31" s="45">
        <v>290</v>
      </c>
      <c r="W31" s="241">
        <f t="shared" si="15"/>
        <v>2002</v>
      </c>
      <c r="X31" s="282">
        <f t="shared" si="16"/>
        <v>9207</v>
      </c>
      <c r="Y31" s="14" t="s">
        <v>140</v>
      </c>
      <c r="Z31" s="211">
        <v>68379919</v>
      </c>
      <c r="AA31" s="210"/>
      <c r="AB31" s="18"/>
      <c r="AC31" s="18"/>
      <c r="AD31" s="18"/>
      <c r="AE31" s="18"/>
      <c r="AF31" s="19">
        <f t="shared" si="1"/>
        <v>0</v>
      </c>
      <c r="AG31" s="20"/>
      <c r="AH31" s="16"/>
      <c r="AI31" s="287">
        <f t="shared" si="17"/>
        <v>0</v>
      </c>
      <c r="AJ31" s="137">
        <f t="shared" si="18"/>
        <v>0</v>
      </c>
      <c r="AK31" s="250" t="s">
        <v>140</v>
      </c>
      <c r="AL31" s="252">
        <v>68379919</v>
      </c>
      <c r="AM31" s="16"/>
      <c r="AN31" s="18"/>
      <c r="AO31" s="18"/>
      <c r="AP31" s="18"/>
      <c r="AQ31" s="18"/>
      <c r="AR31" s="19">
        <f t="shared" si="2"/>
        <v>0</v>
      </c>
      <c r="AS31" s="20"/>
      <c r="AT31" s="16"/>
      <c r="AU31" s="294">
        <f t="shared" si="19"/>
        <v>0</v>
      </c>
      <c r="AV31" s="137">
        <f t="shared" si="20"/>
        <v>0</v>
      </c>
      <c r="AW31" s="14" t="s">
        <v>140</v>
      </c>
      <c r="AX31" s="73">
        <v>68379919</v>
      </c>
      <c r="AY31" s="16"/>
      <c r="AZ31" s="18"/>
      <c r="BA31" s="18"/>
      <c r="BB31" s="18"/>
      <c r="BC31" s="18"/>
      <c r="BD31" s="19">
        <f t="shared" si="3"/>
        <v>0</v>
      </c>
      <c r="BE31" s="63"/>
      <c r="BF31" s="169"/>
      <c r="BG31" s="297">
        <f t="shared" si="21"/>
        <v>0</v>
      </c>
      <c r="BH31" s="137">
        <f t="shared" si="22"/>
        <v>0</v>
      </c>
      <c r="BI31" s="14" t="s">
        <v>140</v>
      </c>
      <c r="BJ31" s="73">
        <v>68379919</v>
      </c>
      <c r="BK31" s="16"/>
      <c r="BL31" s="18"/>
      <c r="BM31" s="18"/>
      <c r="BN31" s="18"/>
      <c r="BO31" s="18"/>
      <c r="BP31" s="19">
        <f t="shared" si="4"/>
        <v>0</v>
      </c>
      <c r="BQ31" s="20"/>
      <c r="BR31" s="16"/>
      <c r="BS31" s="294">
        <f t="shared" si="23"/>
        <v>0</v>
      </c>
      <c r="BT31" s="137">
        <f t="shared" si="24"/>
        <v>0</v>
      </c>
      <c r="BU31" s="14" t="s">
        <v>140</v>
      </c>
      <c r="BV31" s="73">
        <v>68379919</v>
      </c>
      <c r="BW31" s="16"/>
      <c r="BX31" s="18"/>
      <c r="BY31" s="18"/>
      <c r="BZ31" s="18"/>
      <c r="CA31" s="18"/>
      <c r="CB31" s="19">
        <f t="shared" si="5"/>
        <v>0</v>
      </c>
      <c r="CC31" s="63"/>
      <c r="CD31" s="169"/>
      <c r="CE31" s="216">
        <f t="shared" si="25"/>
        <v>0</v>
      </c>
      <c r="CF31" s="137">
        <f t="shared" si="26"/>
        <v>0</v>
      </c>
      <c r="CG31" s="14" t="s">
        <v>140</v>
      </c>
      <c r="CH31" s="73">
        <v>68379919</v>
      </c>
      <c r="CI31" s="169">
        <f t="shared" si="6"/>
        <v>26</v>
      </c>
      <c r="CJ31" s="87">
        <f t="shared" si="7"/>
        <v>4915</v>
      </c>
      <c r="CK31" s="87">
        <f t="shared" si="8"/>
        <v>60</v>
      </c>
      <c r="CL31" s="87">
        <f t="shared" si="9"/>
        <v>1858</v>
      </c>
      <c r="CM31" s="87">
        <f t="shared" si="10"/>
        <v>372</v>
      </c>
      <c r="CN31" s="21">
        <f t="shared" si="11"/>
        <v>7205</v>
      </c>
      <c r="CO31" s="203">
        <f t="shared" si="27"/>
        <v>1712</v>
      </c>
      <c r="CP31" s="241">
        <f t="shared" si="29"/>
        <v>290</v>
      </c>
      <c r="CQ31" s="285">
        <f t="shared" si="30"/>
        <v>2002</v>
      </c>
      <c r="CR31" s="137">
        <f t="shared" si="28"/>
        <v>9207</v>
      </c>
    </row>
    <row r="32" spans="1:96" ht="12.75">
      <c r="A32" s="14" t="s">
        <v>141</v>
      </c>
      <c r="B32" s="73">
        <v>60461969</v>
      </c>
      <c r="C32" s="16"/>
      <c r="D32" s="18"/>
      <c r="E32" s="18"/>
      <c r="F32" s="18"/>
      <c r="G32" s="18"/>
      <c r="H32" s="19">
        <f t="shared" si="12"/>
        <v>0</v>
      </c>
      <c r="I32" s="20"/>
      <c r="J32" s="16"/>
      <c r="K32" s="287">
        <f t="shared" si="13"/>
        <v>0</v>
      </c>
      <c r="L32" s="137">
        <f t="shared" si="14"/>
        <v>0</v>
      </c>
      <c r="M32" s="14" t="s">
        <v>141</v>
      </c>
      <c r="N32" s="73">
        <v>60461969</v>
      </c>
      <c r="O32" s="16">
        <v>20.5</v>
      </c>
      <c r="P32" s="17">
        <v>4068</v>
      </c>
      <c r="Q32" s="18">
        <v>75</v>
      </c>
      <c r="R32" s="18">
        <v>1550</v>
      </c>
      <c r="S32" s="18">
        <v>180</v>
      </c>
      <c r="T32" s="19">
        <f t="shared" si="0"/>
        <v>5873</v>
      </c>
      <c r="U32" s="20">
        <v>1451</v>
      </c>
      <c r="V32" s="45">
        <v>-100</v>
      </c>
      <c r="W32" s="241">
        <f t="shared" si="15"/>
        <v>1351</v>
      </c>
      <c r="X32" s="282">
        <f t="shared" si="16"/>
        <v>7224</v>
      </c>
      <c r="Y32" s="14" t="s">
        <v>141</v>
      </c>
      <c r="Z32" s="211">
        <v>60461969</v>
      </c>
      <c r="AA32" s="210"/>
      <c r="AB32" s="18"/>
      <c r="AC32" s="18"/>
      <c r="AD32" s="18"/>
      <c r="AE32" s="18"/>
      <c r="AF32" s="19">
        <f t="shared" si="1"/>
        <v>0</v>
      </c>
      <c r="AG32" s="20"/>
      <c r="AH32" s="16"/>
      <c r="AI32" s="287">
        <f t="shared" si="17"/>
        <v>0</v>
      </c>
      <c r="AJ32" s="137">
        <f t="shared" si="18"/>
        <v>0</v>
      </c>
      <c r="AK32" s="250" t="s">
        <v>141</v>
      </c>
      <c r="AL32" s="252">
        <v>60461969</v>
      </c>
      <c r="AM32" s="16"/>
      <c r="AN32" s="18"/>
      <c r="AO32" s="18"/>
      <c r="AP32" s="18"/>
      <c r="AQ32" s="18"/>
      <c r="AR32" s="19">
        <f t="shared" si="2"/>
        <v>0</v>
      </c>
      <c r="AS32" s="20"/>
      <c r="AT32" s="16"/>
      <c r="AU32" s="294">
        <f t="shared" si="19"/>
        <v>0</v>
      </c>
      <c r="AV32" s="137">
        <f t="shared" si="20"/>
        <v>0</v>
      </c>
      <c r="AW32" s="14" t="s">
        <v>141</v>
      </c>
      <c r="AX32" s="73">
        <v>60461969</v>
      </c>
      <c r="AY32" s="16"/>
      <c r="AZ32" s="18"/>
      <c r="BA32" s="18"/>
      <c r="BB32" s="18"/>
      <c r="BC32" s="18"/>
      <c r="BD32" s="19">
        <f t="shared" si="3"/>
        <v>0</v>
      </c>
      <c r="BE32" s="63"/>
      <c r="BF32" s="169"/>
      <c r="BG32" s="297">
        <f t="shared" si="21"/>
        <v>0</v>
      </c>
      <c r="BH32" s="137">
        <f t="shared" si="22"/>
        <v>0</v>
      </c>
      <c r="BI32" s="14" t="s">
        <v>141</v>
      </c>
      <c r="BJ32" s="73">
        <v>60461969</v>
      </c>
      <c r="BK32" s="16"/>
      <c r="BL32" s="18"/>
      <c r="BM32" s="18"/>
      <c r="BN32" s="18"/>
      <c r="BO32" s="18"/>
      <c r="BP32" s="19">
        <f t="shared" si="4"/>
        <v>0</v>
      </c>
      <c r="BQ32" s="20"/>
      <c r="BR32" s="16"/>
      <c r="BS32" s="294">
        <f t="shared" si="23"/>
        <v>0</v>
      </c>
      <c r="BT32" s="137">
        <f t="shared" si="24"/>
        <v>0</v>
      </c>
      <c r="BU32" s="14" t="s">
        <v>141</v>
      </c>
      <c r="BV32" s="73">
        <v>60461969</v>
      </c>
      <c r="BW32" s="16"/>
      <c r="BX32" s="18"/>
      <c r="BY32" s="18"/>
      <c r="BZ32" s="18"/>
      <c r="CA32" s="18"/>
      <c r="CB32" s="19">
        <f t="shared" si="5"/>
        <v>0</v>
      </c>
      <c r="CC32" s="63"/>
      <c r="CD32" s="169"/>
      <c r="CE32" s="216">
        <f t="shared" si="25"/>
        <v>0</v>
      </c>
      <c r="CF32" s="137">
        <f t="shared" si="26"/>
        <v>0</v>
      </c>
      <c r="CG32" s="14" t="s">
        <v>141</v>
      </c>
      <c r="CH32" s="73">
        <v>60461969</v>
      </c>
      <c r="CI32" s="169">
        <f t="shared" si="6"/>
        <v>20.5</v>
      </c>
      <c r="CJ32" s="87">
        <f t="shared" si="7"/>
        <v>4068</v>
      </c>
      <c r="CK32" s="87">
        <f t="shared" si="8"/>
        <v>75</v>
      </c>
      <c r="CL32" s="87">
        <f t="shared" si="9"/>
        <v>1550</v>
      </c>
      <c r="CM32" s="87">
        <f t="shared" si="10"/>
        <v>180</v>
      </c>
      <c r="CN32" s="21">
        <f t="shared" si="11"/>
        <v>5873</v>
      </c>
      <c r="CO32" s="203">
        <f t="shared" si="27"/>
        <v>1451</v>
      </c>
      <c r="CP32" s="241">
        <f t="shared" si="29"/>
        <v>-100</v>
      </c>
      <c r="CQ32" s="285">
        <f t="shared" si="30"/>
        <v>1351</v>
      </c>
      <c r="CR32" s="137">
        <f t="shared" si="28"/>
        <v>7224</v>
      </c>
    </row>
    <row r="33" spans="1:96" ht="12.75">
      <c r="A33" s="14" t="s">
        <v>142</v>
      </c>
      <c r="B33" s="73">
        <v>68407157</v>
      </c>
      <c r="C33" s="16"/>
      <c r="D33" s="18"/>
      <c r="E33" s="18"/>
      <c r="F33" s="18"/>
      <c r="G33" s="18"/>
      <c r="H33" s="19">
        <f t="shared" si="12"/>
        <v>0</v>
      </c>
      <c r="I33" s="20"/>
      <c r="J33" s="16"/>
      <c r="K33" s="287">
        <f t="shared" si="13"/>
        <v>0</v>
      </c>
      <c r="L33" s="137">
        <f t="shared" si="14"/>
        <v>0</v>
      </c>
      <c r="M33" s="14" t="s">
        <v>142</v>
      </c>
      <c r="N33" s="73">
        <v>68407157</v>
      </c>
      <c r="O33" s="16">
        <v>26.1</v>
      </c>
      <c r="P33" s="17">
        <v>5334</v>
      </c>
      <c r="Q33" s="18">
        <v>45</v>
      </c>
      <c r="R33" s="18">
        <v>2005</v>
      </c>
      <c r="S33" s="18">
        <v>275</v>
      </c>
      <c r="T33" s="19">
        <f t="shared" si="0"/>
        <v>7659</v>
      </c>
      <c r="U33" s="20">
        <v>788</v>
      </c>
      <c r="V33" s="45"/>
      <c r="W33" s="241">
        <f t="shared" si="15"/>
        <v>788</v>
      </c>
      <c r="X33" s="282">
        <f t="shared" si="16"/>
        <v>8447</v>
      </c>
      <c r="Y33" s="14" t="s">
        <v>142</v>
      </c>
      <c r="Z33" s="211">
        <v>68407157</v>
      </c>
      <c r="AA33" s="210"/>
      <c r="AB33" s="18"/>
      <c r="AC33" s="18"/>
      <c r="AD33" s="18"/>
      <c r="AE33" s="18"/>
      <c r="AF33" s="19">
        <f t="shared" si="1"/>
        <v>0</v>
      </c>
      <c r="AG33" s="20"/>
      <c r="AH33" s="16"/>
      <c r="AI33" s="287">
        <f t="shared" si="17"/>
        <v>0</v>
      </c>
      <c r="AJ33" s="137">
        <f t="shared" si="18"/>
        <v>0</v>
      </c>
      <c r="AK33" s="250" t="s">
        <v>142</v>
      </c>
      <c r="AL33" s="252">
        <v>68407157</v>
      </c>
      <c r="AM33" s="16"/>
      <c r="AN33" s="18"/>
      <c r="AO33" s="18"/>
      <c r="AP33" s="18"/>
      <c r="AQ33" s="18"/>
      <c r="AR33" s="19">
        <f t="shared" si="2"/>
        <v>0</v>
      </c>
      <c r="AS33" s="20"/>
      <c r="AT33" s="16"/>
      <c r="AU33" s="294">
        <f t="shared" si="19"/>
        <v>0</v>
      </c>
      <c r="AV33" s="137">
        <f t="shared" si="20"/>
        <v>0</v>
      </c>
      <c r="AW33" s="14" t="s">
        <v>142</v>
      </c>
      <c r="AX33" s="73">
        <v>68407157</v>
      </c>
      <c r="AY33" s="16"/>
      <c r="AZ33" s="18"/>
      <c r="BA33" s="18"/>
      <c r="BB33" s="18"/>
      <c r="BC33" s="18"/>
      <c r="BD33" s="19">
        <f t="shared" si="3"/>
        <v>0</v>
      </c>
      <c r="BE33" s="63"/>
      <c r="BF33" s="169"/>
      <c r="BG33" s="297">
        <f t="shared" si="21"/>
        <v>0</v>
      </c>
      <c r="BH33" s="137">
        <f t="shared" si="22"/>
        <v>0</v>
      </c>
      <c r="BI33" s="14" t="s">
        <v>142</v>
      </c>
      <c r="BJ33" s="73">
        <v>68407157</v>
      </c>
      <c r="BK33" s="16"/>
      <c r="BL33" s="18"/>
      <c r="BM33" s="18"/>
      <c r="BN33" s="18"/>
      <c r="BO33" s="18"/>
      <c r="BP33" s="19">
        <f t="shared" si="4"/>
        <v>0</v>
      </c>
      <c r="BQ33" s="20"/>
      <c r="BR33" s="16"/>
      <c r="BS33" s="294">
        <f t="shared" si="23"/>
        <v>0</v>
      </c>
      <c r="BT33" s="137">
        <f t="shared" si="24"/>
        <v>0</v>
      </c>
      <c r="BU33" s="14" t="s">
        <v>142</v>
      </c>
      <c r="BV33" s="73">
        <v>68407157</v>
      </c>
      <c r="BW33" s="16">
        <v>5.2</v>
      </c>
      <c r="BX33" s="18">
        <v>1029</v>
      </c>
      <c r="BY33" s="18">
        <v>0</v>
      </c>
      <c r="BZ33" s="18">
        <v>384</v>
      </c>
      <c r="CA33" s="18">
        <v>0</v>
      </c>
      <c r="CB33" s="19">
        <f t="shared" si="5"/>
        <v>1413</v>
      </c>
      <c r="CC33" s="63">
        <v>20</v>
      </c>
      <c r="CD33" s="169"/>
      <c r="CE33" s="216">
        <f t="shared" si="25"/>
        <v>20</v>
      </c>
      <c r="CF33" s="137">
        <f t="shared" si="26"/>
        <v>1433</v>
      </c>
      <c r="CG33" s="14" t="s">
        <v>142</v>
      </c>
      <c r="CH33" s="73">
        <v>68407157</v>
      </c>
      <c r="CI33" s="169">
        <f t="shared" si="6"/>
        <v>31.3</v>
      </c>
      <c r="CJ33" s="87">
        <f t="shared" si="7"/>
        <v>6363</v>
      </c>
      <c r="CK33" s="87">
        <f t="shared" si="8"/>
        <v>45</v>
      </c>
      <c r="CL33" s="87">
        <f t="shared" si="9"/>
        <v>2389</v>
      </c>
      <c r="CM33" s="87">
        <f t="shared" si="10"/>
        <v>275</v>
      </c>
      <c r="CN33" s="21">
        <f t="shared" si="11"/>
        <v>9072</v>
      </c>
      <c r="CO33" s="203">
        <f t="shared" si="27"/>
        <v>808</v>
      </c>
      <c r="CP33" s="241">
        <f t="shared" si="29"/>
        <v>0</v>
      </c>
      <c r="CQ33" s="285">
        <f t="shared" si="30"/>
        <v>808</v>
      </c>
      <c r="CR33" s="137">
        <f t="shared" si="28"/>
        <v>9880</v>
      </c>
    </row>
    <row r="34" spans="1:96" ht="12.75">
      <c r="A34" s="14" t="s">
        <v>143</v>
      </c>
      <c r="B34" s="211">
        <v>70947139</v>
      </c>
      <c r="C34" s="242"/>
      <c r="D34" s="243"/>
      <c r="E34" s="243"/>
      <c r="F34" s="243"/>
      <c r="G34" s="243"/>
      <c r="H34" s="244"/>
      <c r="I34" s="245"/>
      <c r="J34" s="242"/>
      <c r="K34" s="287">
        <f t="shared" si="13"/>
        <v>0</v>
      </c>
      <c r="L34" s="137">
        <f t="shared" si="14"/>
        <v>0</v>
      </c>
      <c r="M34" s="14" t="s">
        <v>143</v>
      </c>
      <c r="N34" s="211">
        <v>70947139</v>
      </c>
      <c r="O34" s="246">
        <v>10.3</v>
      </c>
      <c r="P34" s="247">
        <v>2290</v>
      </c>
      <c r="Q34" s="248">
        <v>0</v>
      </c>
      <c r="R34" s="248">
        <v>856</v>
      </c>
      <c r="S34" s="248">
        <v>80</v>
      </c>
      <c r="T34" s="19">
        <f t="shared" si="0"/>
        <v>3226</v>
      </c>
      <c r="U34" s="20">
        <v>681</v>
      </c>
      <c r="V34" s="16">
        <v>0</v>
      </c>
      <c r="W34" s="241">
        <f t="shared" si="15"/>
        <v>681</v>
      </c>
      <c r="X34" s="282">
        <f t="shared" si="16"/>
        <v>3907</v>
      </c>
      <c r="Y34" s="14" t="s">
        <v>143</v>
      </c>
      <c r="Z34" s="211">
        <v>70947139</v>
      </c>
      <c r="AA34" s="249"/>
      <c r="AB34" s="243"/>
      <c r="AC34" s="243"/>
      <c r="AD34" s="243"/>
      <c r="AE34" s="243"/>
      <c r="AF34" s="19">
        <f t="shared" si="1"/>
        <v>0</v>
      </c>
      <c r="AG34" s="20"/>
      <c r="AH34" s="16"/>
      <c r="AI34" s="287">
        <f t="shared" si="17"/>
        <v>0</v>
      </c>
      <c r="AJ34" s="137">
        <f t="shared" si="18"/>
        <v>0</v>
      </c>
      <c r="AK34" s="250" t="s">
        <v>143</v>
      </c>
      <c r="AL34" s="252">
        <v>70947139</v>
      </c>
      <c r="AM34" s="242"/>
      <c r="AN34" s="243"/>
      <c r="AO34" s="243"/>
      <c r="AP34" s="243"/>
      <c r="AQ34" s="243"/>
      <c r="AR34" s="19">
        <f t="shared" si="2"/>
        <v>0</v>
      </c>
      <c r="AS34" s="20"/>
      <c r="AT34" s="16"/>
      <c r="AU34" s="294">
        <f t="shared" si="19"/>
        <v>0</v>
      </c>
      <c r="AV34" s="137">
        <f t="shared" si="20"/>
        <v>0</v>
      </c>
      <c r="AW34" s="14" t="s">
        <v>143</v>
      </c>
      <c r="AX34" s="211">
        <v>70947139</v>
      </c>
      <c r="AY34" s="242"/>
      <c r="AZ34" s="243"/>
      <c r="BA34" s="243"/>
      <c r="BB34" s="243"/>
      <c r="BC34" s="243"/>
      <c r="BD34" s="19">
        <f t="shared" si="3"/>
        <v>0</v>
      </c>
      <c r="BE34" s="63"/>
      <c r="BF34" s="169"/>
      <c r="BG34" s="297">
        <f t="shared" si="21"/>
        <v>0</v>
      </c>
      <c r="BH34" s="137">
        <f t="shared" si="22"/>
        <v>0</v>
      </c>
      <c r="BI34" s="14" t="s">
        <v>143</v>
      </c>
      <c r="BJ34" s="73">
        <v>70947139</v>
      </c>
      <c r="BK34" s="242"/>
      <c r="BL34" s="243"/>
      <c r="BM34" s="243"/>
      <c r="BN34" s="243"/>
      <c r="BO34" s="243"/>
      <c r="BP34" s="19">
        <f t="shared" si="4"/>
        <v>0</v>
      </c>
      <c r="BQ34" s="20"/>
      <c r="BR34" s="16"/>
      <c r="BS34" s="294">
        <f t="shared" si="23"/>
        <v>0</v>
      </c>
      <c r="BT34" s="137">
        <f t="shared" si="24"/>
        <v>0</v>
      </c>
      <c r="BU34" s="14" t="s">
        <v>143</v>
      </c>
      <c r="BV34" s="73">
        <v>70947139</v>
      </c>
      <c r="BW34" s="242"/>
      <c r="BX34" s="243"/>
      <c r="BY34" s="243"/>
      <c r="BZ34" s="243"/>
      <c r="CA34" s="243"/>
      <c r="CB34" s="19">
        <f t="shared" si="5"/>
        <v>0</v>
      </c>
      <c r="CC34" s="63"/>
      <c r="CD34" s="169"/>
      <c r="CE34" s="216">
        <f t="shared" si="25"/>
        <v>0</v>
      </c>
      <c r="CF34" s="137">
        <f t="shared" si="26"/>
        <v>0</v>
      </c>
      <c r="CG34" s="14" t="s">
        <v>143</v>
      </c>
      <c r="CH34" s="211">
        <v>70947139</v>
      </c>
      <c r="CI34" s="169">
        <f t="shared" si="6"/>
        <v>10.3</v>
      </c>
      <c r="CJ34" s="87">
        <f t="shared" si="7"/>
        <v>2290</v>
      </c>
      <c r="CK34" s="87">
        <f t="shared" si="8"/>
        <v>0</v>
      </c>
      <c r="CL34" s="87">
        <f t="shared" si="9"/>
        <v>856</v>
      </c>
      <c r="CM34" s="87">
        <f t="shared" si="10"/>
        <v>80</v>
      </c>
      <c r="CN34" s="21">
        <f t="shared" si="11"/>
        <v>3226</v>
      </c>
      <c r="CO34" s="116">
        <f t="shared" si="27"/>
        <v>681</v>
      </c>
      <c r="CP34" s="241">
        <f t="shared" si="29"/>
        <v>0</v>
      </c>
      <c r="CQ34" s="285">
        <f t="shared" si="30"/>
        <v>681</v>
      </c>
      <c r="CR34" s="136">
        <f t="shared" si="28"/>
        <v>3907</v>
      </c>
    </row>
    <row r="35" spans="1:96" ht="12.75">
      <c r="A35" s="43" t="s">
        <v>144</v>
      </c>
      <c r="B35" s="239">
        <v>63832674</v>
      </c>
      <c r="C35" s="45"/>
      <c r="D35" s="46"/>
      <c r="E35" s="47"/>
      <c r="F35" s="47"/>
      <c r="G35" s="47"/>
      <c r="H35" s="48">
        <f>D35+E35+F35+G35</f>
        <v>0</v>
      </c>
      <c r="I35" s="177"/>
      <c r="J35" s="45"/>
      <c r="K35" s="287">
        <f t="shared" si="13"/>
        <v>0</v>
      </c>
      <c r="L35" s="137">
        <f t="shared" si="14"/>
        <v>0</v>
      </c>
      <c r="M35" s="43" t="s">
        <v>144</v>
      </c>
      <c r="N35" s="239">
        <v>63832674</v>
      </c>
      <c r="O35" s="45"/>
      <c r="P35" s="47"/>
      <c r="Q35" s="47"/>
      <c r="R35" s="47"/>
      <c r="S35" s="47"/>
      <c r="T35" s="48">
        <f>P35+Q35+R35+S35</f>
        <v>0</v>
      </c>
      <c r="U35" s="177"/>
      <c r="V35" s="45"/>
      <c r="W35" s="241">
        <f t="shared" si="15"/>
        <v>0</v>
      </c>
      <c r="X35" s="282">
        <f t="shared" si="16"/>
        <v>0</v>
      </c>
      <c r="Y35" s="43" t="s">
        <v>144</v>
      </c>
      <c r="Z35" s="239">
        <v>63832674</v>
      </c>
      <c r="AA35" s="45">
        <v>24.3</v>
      </c>
      <c r="AB35" s="47">
        <v>4065</v>
      </c>
      <c r="AC35" s="47">
        <v>27</v>
      </c>
      <c r="AD35" s="47">
        <v>1529</v>
      </c>
      <c r="AE35" s="47">
        <v>300</v>
      </c>
      <c r="AF35" s="48">
        <f>AB35+AC35+AD35+AE35</f>
        <v>5921</v>
      </c>
      <c r="AG35" s="177">
        <v>900</v>
      </c>
      <c r="AH35" s="45">
        <v>51</v>
      </c>
      <c r="AI35" s="287">
        <f t="shared" si="17"/>
        <v>951</v>
      </c>
      <c r="AJ35" s="137">
        <f t="shared" si="18"/>
        <v>6872</v>
      </c>
      <c r="AK35" s="251" t="s">
        <v>144</v>
      </c>
      <c r="AL35" s="254">
        <v>63832674</v>
      </c>
      <c r="AM35" s="45"/>
      <c r="AN35" s="47"/>
      <c r="AO35" s="47"/>
      <c r="AP35" s="47"/>
      <c r="AQ35" s="47"/>
      <c r="AR35" s="48">
        <f>AN35+AO35+AP35+AQ35</f>
        <v>0</v>
      </c>
      <c r="AS35" s="177"/>
      <c r="AT35" s="45"/>
      <c r="AU35" s="294">
        <f t="shared" si="19"/>
        <v>0</v>
      </c>
      <c r="AV35" s="137">
        <f t="shared" si="20"/>
        <v>0</v>
      </c>
      <c r="AW35" s="43" t="s">
        <v>144</v>
      </c>
      <c r="AX35" s="239">
        <v>63832674</v>
      </c>
      <c r="AY35" s="45"/>
      <c r="AZ35" s="47"/>
      <c r="BA35" s="47"/>
      <c r="BB35" s="47"/>
      <c r="BC35" s="47"/>
      <c r="BD35" s="48">
        <f>AZ35+BA35+BB35+BC35</f>
        <v>0</v>
      </c>
      <c r="BE35" s="12"/>
      <c r="BF35" s="241"/>
      <c r="BG35" s="297">
        <f t="shared" si="21"/>
        <v>0</v>
      </c>
      <c r="BH35" s="137">
        <f t="shared" si="22"/>
        <v>0</v>
      </c>
      <c r="BI35" s="43" t="s">
        <v>144</v>
      </c>
      <c r="BJ35" s="239">
        <v>63832674</v>
      </c>
      <c r="BK35" s="45"/>
      <c r="BL35" s="47"/>
      <c r="BM35" s="47"/>
      <c r="BN35" s="47"/>
      <c r="BO35" s="47"/>
      <c r="BP35" s="48">
        <f>BL35+BM35+BN35+BO35</f>
        <v>0</v>
      </c>
      <c r="BQ35" s="177"/>
      <c r="BR35" s="45"/>
      <c r="BS35" s="294">
        <f t="shared" si="23"/>
        <v>0</v>
      </c>
      <c r="BT35" s="137">
        <f t="shared" si="24"/>
        <v>0</v>
      </c>
      <c r="BU35" s="43" t="s">
        <v>144</v>
      </c>
      <c r="BV35" s="239">
        <v>63832674</v>
      </c>
      <c r="BW35" s="45"/>
      <c r="BX35" s="46"/>
      <c r="BY35" s="47"/>
      <c r="BZ35" s="47"/>
      <c r="CA35" s="47"/>
      <c r="CB35" s="48">
        <f>BX35+BY35+BZ35+CA35</f>
        <v>0</v>
      </c>
      <c r="CC35" s="12"/>
      <c r="CD35" s="241"/>
      <c r="CE35" s="216">
        <f t="shared" si="25"/>
        <v>0</v>
      </c>
      <c r="CF35" s="137">
        <f t="shared" si="26"/>
        <v>0</v>
      </c>
      <c r="CG35" s="43" t="s">
        <v>144</v>
      </c>
      <c r="CH35" s="240">
        <v>63832674</v>
      </c>
      <c r="CI35" s="241">
        <f aca="true" t="shared" si="31" ref="CI35:CM36">+C35+O35+AA35+AM35+AY35+BK35+BW35</f>
        <v>24.3</v>
      </c>
      <c r="CJ35" s="133">
        <f t="shared" si="31"/>
        <v>4065</v>
      </c>
      <c r="CK35" s="133">
        <f t="shared" si="31"/>
        <v>27</v>
      </c>
      <c r="CL35" s="133">
        <f t="shared" si="31"/>
        <v>1529</v>
      </c>
      <c r="CM35" s="133">
        <f t="shared" si="31"/>
        <v>300</v>
      </c>
      <c r="CN35" s="134">
        <f>+CJ35+CK35+CL35+CM35</f>
        <v>5921</v>
      </c>
      <c r="CO35" s="132">
        <f>+I35+U35+AG35+AS35+BE35+BQ35+CC35</f>
        <v>900</v>
      </c>
      <c r="CP35" s="241">
        <f t="shared" si="29"/>
        <v>51</v>
      </c>
      <c r="CQ35" s="285">
        <f t="shared" si="30"/>
        <v>951</v>
      </c>
      <c r="CR35" s="137">
        <f>+L35+X35+AJ35+AV35+BH35+BT35+CF35</f>
        <v>6872</v>
      </c>
    </row>
    <row r="36" spans="1:96" ht="13.5" thickBot="1">
      <c r="A36" s="22" t="s">
        <v>145</v>
      </c>
      <c r="B36" s="171">
        <v>70102520</v>
      </c>
      <c r="C36" s="24">
        <v>20.1</v>
      </c>
      <c r="D36" s="25">
        <v>3669</v>
      </c>
      <c r="E36" s="26">
        <v>36</v>
      </c>
      <c r="F36" s="26">
        <v>1382</v>
      </c>
      <c r="G36" s="26">
        <v>200</v>
      </c>
      <c r="H36" s="27">
        <f>D36+E36+F36+G36</f>
        <v>5287</v>
      </c>
      <c r="I36" s="28">
        <v>1257</v>
      </c>
      <c r="J36" s="24">
        <v>113</v>
      </c>
      <c r="K36" s="288">
        <f t="shared" si="13"/>
        <v>1370</v>
      </c>
      <c r="L36" s="143">
        <f t="shared" si="14"/>
        <v>6657</v>
      </c>
      <c r="M36" s="22" t="s">
        <v>145</v>
      </c>
      <c r="N36" s="171">
        <v>70102520</v>
      </c>
      <c r="O36" s="24"/>
      <c r="P36" s="26"/>
      <c r="Q36" s="26"/>
      <c r="R36" s="26"/>
      <c r="S36" s="26"/>
      <c r="T36" s="27">
        <f>P36+Q36+R36+S36</f>
        <v>0</v>
      </c>
      <c r="U36" s="28"/>
      <c r="V36" s="24"/>
      <c r="W36" s="178">
        <f t="shared" si="15"/>
        <v>0</v>
      </c>
      <c r="X36" s="291">
        <f t="shared" si="16"/>
        <v>0</v>
      </c>
      <c r="Y36" s="22" t="s">
        <v>145</v>
      </c>
      <c r="Z36" s="171">
        <v>70102520</v>
      </c>
      <c r="AA36" s="24"/>
      <c r="AB36" s="26"/>
      <c r="AC36" s="26"/>
      <c r="AD36" s="26"/>
      <c r="AE36" s="26"/>
      <c r="AF36" s="27">
        <f>AB36+AC36+AD36+AE36</f>
        <v>0</v>
      </c>
      <c r="AG36" s="28"/>
      <c r="AH36" s="24"/>
      <c r="AI36" s="288">
        <f t="shared" si="17"/>
        <v>0</v>
      </c>
      <c r="AJ36" s="143">
        <f t="shared" si="18"/>
        <v>0</v>
      </c>
      <c r="AK36" s="250" t="s">
        <v>145</v>
      </c>
      <c r="AL36" s="255">
        <v>70102520</v>
      </c>
      <c r="AM36" s="24"/>
      <c r="AN36" s="26"/>
      <c r="AO36" s="26"/>
      <c r="AP36" s="26"/>
      <c r="AQ36" s="26"/>
      <c r="AR36" s="27">
        <f>AN36+AO36+AP36+AQ36</f>
        <v>0</v>
      </c>
      <c r="AS36" s="28"/>
      <c r="AT36" s="24"/>
      <c r="AU36" s="295">
        <f t="shared" si="19"/>
        <v>0</v>
      </c>
      <c r="AV36" s="220">
        <f t="shared" si="20"/>
        <v>0</v>
      </c>
      <c r="AW36" s="22" t="s">
        <v>145</v>
      </c>
      <c r="AX36" s="171">
        <v>70102520</v>
      </c>
      <c r="AY36" s="24"/>
      <c r="AZ36" s="26"/>
      <c r="BA36" s="26"/>
      <c r="BB36" s="26"/>
      <c r="BC36" s="26"/>
      <c r="BD36" s="27">
        <f>AZ36+BA36+BB36+BC36</f>
        <v>0</v>
      </c>
      <c r="BE36" s="66"/>
      <c r="BF36" s="178"/>
      <c r="BG36" s="218">
        <f t="shared" si="21"/>
        <v>0</v>
      </c>
      <c r="BH36" s="143">
        <f t="shared" si="22"/>
        <v>0</v>
      </c>
      <c r="BI36" s="22" t="s">
        <v>145</v>
      </c>
      <c r="BJ36" s="171">
        <v>70102520</v>
      </c>
      <c r="BK36" s="24"/>
      <c r="BL36" s="26"/>
      <c r="BM36" s="26"/>
      <c r="BN36" s="26"/>
      <c r="BO36" s="26"/>
      <c r="BP36" s="27">
        <f>BL36+BM36+BN36+BO36</f>
        <v>0</v>
      </c>
      <c r="BQ36" s="28"/>
      <c r="BR36" s="24"/>
      <c r="BS36" s="295">
        <f t="shared" si="23"/>
        <v>0</v>
      </c>
      <c r="BT36" s="220">
        <f t="shared" si="24"/>
        <v>0</v>
      </c>
      <c r="BU36" s="22" t="s">
        <v>145</v>
      </c>
      <c r="BV36" s="171">
        <v>70102520</v>
      </c>
      <c r="BW36" s="24">
        <v>5.8</v>
      </c>
      <c r="BX36" s="25">
        <v>1116</v>
      </c>
      <c r="BY36" s="26">
        <v>0</v>
      </c>
      <c r="BZ36" s="26">
        <v>419</v>
      </c>
      <c r="CA36" s="26">
        <v>0</v>
      </c>
      <c r="CB36" s="27">
        <f>BX36+BY36+BZ36+CA36</f>
        <v>1535</v>
      </c>
      <c r="CC36" s="66">
        <v>0</v>
      </c>
      <c r="CD36" s="178"/>
      <c r="CE36" s="299">
        <f t="shared" si="25"/>
        <v>0</v>
      </c>
      <c r="CF36" s="220">
        <f t="shared" si="26"/>
        <v>1535</v>
      </c>
      <c r="CG36" s="22" t="s">
        <v>145</v>
      </c>
      <c r="CH36" s="256">
        <v>70102520</v>
      </c>
      <c r="CI36" s="178">
        <f t="shared" si="31"/>
        <v>25.900000000000002</v>
      </c>
      <c r="CJ36" s="138">
        <f t="shared" si="31"/>
        <v>4785</v>
      </c>
      <c r="CK36" s="138">
        <f t="shared" si="31"/>
        <v>36</v>
      </c>
      <c r="CL36" s="138">
        <f t="shared" si="31"/>
        <v>1801</v>
      </c>
      <c r="CM36" s="138">
        <f t="shared" si="31"/>
        <v>200</v>
      </c>
      <c r="CN36" s="29">
        <f>+CJ36+CK36+CL36+CM36</f>
        <v>6822</v>
      </c>
      <c r="CO36" s="206">
        <f>+I36+U36+AG36+AS36+BE36+BQ36+CC36</f>
        <v>1257</v>
      </c>
      <c r="CP36" s="305">
        <f t="shared" si="29"/>
        <v>113</v>
      </c>
      <c r="CQ36" s="306">
        <f t="shared" si="30"/>
        <v>1370</v>
      </c>
      <c r="CR36" s="220">
        <f>+L36+X36+AJ36+AV36+BH36+BT36+CF36</f>
        <v>8192</v>
      </c>
    </row>
    <row r="37" spans="1:97" s="52" customFormat="1" ht="12.75">
      <c r="A37" s="360"/>
      <c r="B37" s="362"/>
      <c r="C37" s="160"/>
      <c r="D37" s="362"/>
      <c r="E37" s="362"/>
      <c r="F37" s="362"/>
      <c r="G37" s="362"/>
      <c r="H37" s="362"/>
      <c r="I37" s="362"/>
      <c r="J37" s="362"/>
      <c r="K37" s="362"/>
      <c r="L37" s="362"/>
      <c r="M37" s="360"/>
      <c r="N37" s="362"/>
      <c r="O37" s="160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2"/>
      <c r="AA37" s="362"/>
      <c r="AB37" s="362"/>
      <c r="AC37" s="362"/>
      <c r="AD37" s="360"/>
      <c r="AE37" s="362"/>
      <c r="AF37" s="362"/>
      <c r="AG37" s="362"/>
      <c r="AH37" s="362"/>
      <c r="AI37" s="362"/>
      <c r="AJ37" s="362"/>
      <c r="AK37" s="362"/>
      <c r="AL37" s="362"/>
      <c r="AM37" s="362"/>
      <c r="AN37" s="362"/>
      <c r="AO37" s="362"/>
      <c r="AP37" s="360"/>
      <c r="AQ37" s="362"/>
      <c r="AR37" s="362"/>
      <c r="AS37" s="362"/>
      <c r="AT37" s="362"/>
      <c r="AU37" s="362"/>
      <c r="AV37" s="362"/>
      <c r="AW37" s="362"/>
      <c r="AX37" s="362"/>
      <c r="AY37" s="362"/>
      <c r="AZ37" s="362"/>
      <c r="BA37" s="360"/>
      <c r="BB37" s="362"/>
      <c r="BC37" s="362"/>
      <c r="BD37" s="362"/>
      <c r="BE37" s="362"/>
      <c r="BF37" s="362"/>
      <c r="BG37" s="362"/>
      <c r="BH37" s="362"/>
      <c r="BI37" s="362"/>
      <c r="BJ37" s="360"/>
      <c r="BK37" s="71"/>
      <c r="BL37" s="362"/>
      <c r="BM37" s="362"/>
      <c r="BN37" s="362"/>
      <c r="BO37" s="362"/>
      <c r="BP37" s="362"/>
      <c r="BQ37" s="362"/>
      <c r="BR37" s="362"/>
      <c r="BS37" s="362"/>
      <c r="BT37" s="362"/>
      <c r="BU37" s="360"/>
      <c r="BV37" s="362"/>
      <c r="BW37" s="160"/>
      <c r="BX37" s="362"/>
      <c r="BY37" s="362"/>
      <c r="BZ37" s="362"/>
      <c r="CA37" s="362"/>
      <c r="CB37" s="362"/>
      <c r="CC37" s="362"/>
      <c r="CD37" s="160"/>
      <c r="CE37" s="160"/>
      <c r="CF37" s="360"/>
      <c r="CG37" s="362"/>
      <c r="CH37" s="362"/>
      <c r="CI37" s="362"/>
      <c r="CJ37" s="362"/>
      <c r="CK37" s="362"/>
      <c r="CL37" s="362"/>
      <c r="CM37" s="362"/>
      <c r="CN37" s="360"/>
      <c r="CO37" s="362"/>
      <c r="CP37" s="160"/>
      <c r="CQ37" s="160"/>
      <c r="CR37" s="362"/>
      <c r="CS37" s="362"/>
    </row>
    <row r="38" spans="1:97" s="52" customFormat="1" ht="13.5" thickBot="1">
      <c r="A38" s="361"/>
      <c r="B38" s="361"/>
      <c r="C38" s="159"/>
      <c r="D38" s="78"/>
      <c r="E38" s="78"/>
      <c r="F38" s="78"/>
      <c r="G38" s="78"/>
      <c r="H38" s="78"/>
      <c r="I38" s="78"/>
      <c r="J38" s="78"/>
      <c r="K38" s="78"/>
      <c r="L38" s="79"/>
      <c r="M38" s="361"/>
      <c r="N38" s="361"/>
      <c r="O38" s="159"/>
      <c r="P38" s="78"/>
      <c r="Q38" s="78"/>
      <c r="R38" s="78"/>
      <c r="S38" s="78"/>
      <c r="T38" s="78"/>
      <c r="U38" s="78"/>
      <c r="V38" s="78"/>
      <c r="W38" s="78"/>
      <c r="X38" s="79"/>
      <c r="Y38" s="72"/>
      <c r="Z38" s="72"/>
      <c r="AA38" s="72"/>
      <c r="AB38" s="72"/>
      <c r="AC38" s="72"/>
      <c r="AD38" s="361"/>
      <c r="AE38" s="361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361"/>
      <c r="AQ38" s="361"/>
      <c r="AR38" s="72"/>
      <c r="AS38" s="72"/>
      <c r="AT38" s="72"/>
      <c r="AU38" s="72"/>
      <c r="AV38" s="72"/>
      <c r="AW38" s="72"/>
      <c r="AX38" s="72"/>
      <c r="AY38" s="72"/>
      <c r="AZ38" s="72"/>
      <c r="BA38" s="361"/>
      <c r="BB38" s="361"/>
      <c r="BC38" s="72"/>
      <c r="BD38" s="72"/>
      <c r="BE38" s="72"/>
      <c r="BF38" s="72"/>
      <c r="BG38" s="72"/>
      <c r="BH38" s="72"/>
      <c r="BI38" s="72"/>
      <c r="BJ38" s="361"/>
      <c r="BK38" s="159"/>
      <c r="BL38" s="361"/>
      <c r="BM38" s="72"/>
      <c r="BN38" s="72"/>
      <c r="BO38" s="72"/>
      <c r="BP38" s="72"/>
      <c r="BQ38" s="72"/>
      <c r="BR38" s="72"/>
      <c r="BS38" s="72"/>
      <c r="BT38" s="72"/>
      <c r="BU38" s="361"/>
      <c r="BV38" s="361"/>
      <c r="BW38" s="159"/>
      <c r="BX38" s="72"/>
      <c r="BY38" s="72"/>
      <c r="BZ38" s="72"/>
      <c r="CA38" s="72"/>
      <c r="CB38" s="72"/>
      <c r="CC38" s="72"/>
      <c r="CD38" s="72"/>
      <c r="CE38" s="72"/>
      <c r="CF38" s="361"/>
      <c r="CG38" s="361"/>
      <c r="CH38" s="72"/>
      <c r="CI38" s="72"/>
      <c r="CJ38" s="72"/>
      <c r="CK38" s="72"/>
      <c r="CL38" s="72"/>
      <c r="CM38" s="72"/>
      <c r="CN38" s="361"/>
      <c r="CO38" s="361"/>
      <c r="CP38" s="159"/>
      <c r="CQ38" s="159"/>
      <c r="CR38" s="72"/>
      <c r="CS38" s="72"/>
    </row>
    <row r="39" spans="1:97" s="52" customFormat="1" ht="12.75">
      <c r="A39" s="355" t="s">
        <v>109</v>
      </c>
      <c r="B39" s="357" t="s">
        <v>1</v>
      </c>
      <c r="C39" s="335" t="s">
        <v>110</v>
      </c>
      <c r="D39" s="340"/>
      <c r="E39" s="340"/>
      <c r="F39" s="340"/>
      <c r="G39" s="340"/>
      <c r="H39" s="368"/>
      <c r="I39" s="339" t="s">
        <v>110</v>
      </c>
      <c r="J39" s="340"/>
      <c r="K39" s="340"/>
      <c r="L39" s="341"/>
      <c r="M39" s="355" t="s">
        <v>109</v>
      </c>
      <c r="N39" s="357" t="s">
        <v>1</v>
      </c>
      <c r="O39" s="359" t="s">
        <v>159</v>
      </c>
      <c r="P39" s="325"/>
      <c r="Q39" s="325"/>
      <c r="R39" s="325"/>
      <c r="S39" s="325"/>
      <c r="T39" s="326"/>
      <c r="U39" s="351" t="s">
        <v>159</v>
      </c>
      <c r="V39" s="325"/>
      <c r="W39" s="325"/>
      <c r="X39" s="353"/>
      <c r="Y39" s="355" t="s">
        <v>109</v>
      </c>
      <c r="Z39" s="357" t="s">
        <v>1</v>
      </c>
      <c r="AA39" s="359" t="s">
        <v>160</v>
      </c>
      <c r="AB39" s="325"/>
      <c r="AC39" s="325"/>
      <c r="AD39" s="325"/>
      <c r="AE39" s="325"/>
      <c r="AF39" s="326"/>
      <c r="AG39" s="351" t="s">
        <v>160</v>
      </c>
      <c r="AH39" s="325"/>
      <c r="AI39" s="325"/>
      <c r="AJ39" s="353"/>
      <c r="AK39" s="355" t="s">
        <v>109</v>
      </c>
      <c r="AL39" s="357" t="s">
        <v>1</v>
      </c>
      <c r="AM39" s="359" t="s">
        <v>161</v>
      </c>
      <c r="AN39" s="325"/>
      <c r="AO39" s="325"/>
      <c r="AP39" s="325"/>
      <c r="AQ39" s="325"/>
      <c r="AR39" s="326"/>
      <c r="AS39" s="351" t="s">
        <v>161</v>
      </c>
      <c r="AT39" s="325"/>
      <c r="AU39" s="325"/>
      <c r="AV39" s="353"/>
      <c r="AW39" s="355" t="s">
        <v>109</v>
      </c>
      <c r="AX39" s="357" t="s">
        <v>1</v>
      </c>
      <c r="AY39" s="359" t="s">
        <v>162</v>
      </c>
      <c r="AZ39" s="325"/>
      <c r="BA39" s="325"/>
      <c r="BB39" s="325"/>
      <c r="BC39" s="325"/>
      <c r="BD39" s="326"/>
      <c r="BE39" s="351" t="s">
        <v>162</v>
      </c>
      <c r="BF39" s="325"/>
      <c r="BG39" s="325"/>
      <c r="BH39" s="352"/>
      <c r="BI39" s="355" t="s">
        <v>109</v>
      </c>
      <c r="BJ39" s="357" t="s">
        <v>1</v>
      </c>
      <c r="BK39" s="359" t="s">
        <v>163</v>
      </c>
      <c r="BL39" s="325"/>
      <c r="BM39" s="325"/>
      <c r="BN39" s="325"/>
      <c r="BO39" s="325"/>
      <c r="BP39" s="326"/>
      <c r="BQ39" s="351" t="s">
        <v>163</v>
      </c>
      <c r="BR39" s="325"/>
      <c r="BS39" s="325"/>
      <c r="BT39" s="353"/>
      <c r="BU39" s="355" t="s">
        <v>109</v>
      </c>
      <c r="BV39" s="357" t="s">
        <v>1</v>
      </c>
      <c r="BW39" s="359" t="s">
        <v>164</v>
      </c>
      <c r="BX39" s="325"/>
      <c r="BY39" s="325"/>
      <c r="BZ39" s="325"/>
      <c r="CA39" s="325"/>
      <c r="CB39" s="326"/>
      <c r="CC39" s="351" t="s">
        <v>164</v>
      </c>
      <c r="CD39" s="325"/>
      <c r="CE39" s="325"/>
      <c r="CF39" s="352"/>
      <c r="CG39" s="355" t="s">
        <v>109</v>
      </c>
      <c r="CH39" s="357" t="s">
        <v>1</v>
      </c>
      <c r="CI39" s="359" t="s">
        <v>91</v>
      </c>
      <c r="CJ39" s="325"/>
      <c r="CK39" s="325"/>
      <c r="CL39" s="325"/>
      <c r="CM39" s="325"/>
      <c r="CN39" s="326"/>
      <c r="CO39" s="354" t="s">
        <v>91</v>
      </c>
      <c r="CP39" s="325"/>
      <c r="CQ39" s="325"/>
      <c r="CR39" s="353"/>
      <c r="CS39" s="75"/>
    </row>
    <row r="40" spans="1:97" s="52" customFormat="1" ht="26.25" thickBot="1">
      <c r="A40" s="356"/>
      <c r="B40" s="358"/>
      <c r="C40" s="1" t="s">
        <v>56</v>
      </c>
      <c r="D40" s="2" t="s">
        <v>4</v>
      </c>
      <c r="E40" s="1" t="s">
        <v>5</v>
      </c>
      <c r="F40" s="1" t="s">
        <v>6</v>
      </c>
      <c r="G40" s="1" t="s">
        <v>7</v>
      </c>
      <c r="H40" s="3" t="s">
        <v>111</v>
      </c>
      <c r="I40" s="53" t="s">
        <v>9</v>
      </c>
      <c r="J40" s="1" t="s">
        <v>325</v>
      </c>
      <c r="K40" s="258" t="s">
        <v>326</v>
      </c>
      <c r="L40" s="3" t="s">
        <v>8</v>
      </c>
      <c r="M40" s="356"/>
      <c r="N40" s="358"/>
      <c r="O40" s="1" t="s">
        <v>56</v>
      </c>
      <c r="P40" s="1" t="s">
        <v>4</v>
      </c>
      <c r="Q40" s="1" t="s">
        <v>5</v>
      </c>
      <c r="R40" s="1" t="s">
        <v>6</v>
      </c>
      <c r="S40" s="1" t="s">
        <v>7</v>
      </c>
      <c r="T40" s="3" t="s">
        <v>111</v>
      </c>
      <c r="U40" s="53" t="s">
        <v>9</v>
      </c>
      <c r="V40" s="1" t="s">
        <v>325</v>
      </c>
      <c r="W40" s="258" t="s">
        <v>326</v>
      </c>
      <c r="X40" s="3" t="s">
        <v>8</v>
      </c>
      <c r="Y40" s="356"/>
      <c r="Z40" s="358"/>
      <c r="AA40" s="1" t="s">
        <v>56</v>
      </c>
      <c r="AB40" s="1" t="s">
        <v>4</v>
      </c>
      <c r="AC40" s="1" t="s">
        <v>5</v>
      </c>
      <c r="AD40" s="1" t="s">
        <v>6</v>
      </c>
      <c r="AE40" s="1" t="s">
        <v>7</v>
      </c>
      <c r="AF40" s="3" t="s">
        <v>111</v>
      </c>
      <c r="AG40" s="53" t="s">
        <v>9</v>
      </c>
      <c r="AH40" s="1" t="s">
        <v>325</v>
      </c>
      <c r="AI40" s="258" t="s">
        <v>326</v>
      </c>
      <c r="AJ40" s="3" t="s">
        <v>8</v>
      </c>
      <c r="AK40" s="356"/>
      <c r="AL40" s="358"/>
      <c r="AM40" s="1" t="s">
        <v>56</v>
      </c>
      <c r="AN40" s="1" t="s">
        <v>4</v>
      </c>
      <c r="AO40" s="1" t="s">
        <v>5</v>
      </c>
      <c r="AP40" s="1" t="s">
        <v>6</v>
      </c>
      <c r="AQ40" s="1" t="s">
        <v>7</v>
      </c>
      <c r="AR40" s="3" t="s">
        <v>111</v>
      </c>
      <c r="AS40" s="53" t="s">
        <v>9</v>
      </c>
      <c r="AT40" s="1" t="s">
        <v>325</v>
      </c>
      <c r="AU40" s="258" t="s">
        <v>326</v>
      </c>
      <c r="AV40" s="3" t="s">
        <v>8</v>
      </c>
      <c r="AW40" s="356"/>
      <c r="AX40" s="358"/>
      <c r="AY40" s="1" t="s">
        <v>56</v>
      </c>
      <c r="AZ40" s="1" t="s">
        <v>4</v>
      </c>
      <c r="BA40" s="1" t="s">
        <v>5</v>
      </c>
      <c r="BB40" s="1" t="s">
        <v>6</v>
      </c>
      <c r="BC40" s="1" t="s">
        <v>7</v>
      </c>
      <c r="BD40" s="3" t="s">
        <v>111</v>
      </c>
      <c r="BE40" s="53" t="s">
        <v>9</v>
      </c>
      <c r="BF40" s="1" t="s">
        <v>325</v>
      </c>
      <c r="BG40" s="258" t="s">
        <v>326</v>
      </c>
      <c r="BH40" s="3" t="s">
        <v>8</v>
      </c>
      <c r="BI40" s="356"/>
      <c r="BJ40" s="358"/>
      <c r="BK40" s="1" t="s">
        <v>56</v>
      </c>
      <c r="BL40" s="1" t="s">
        <v>4</v>
      </c>
      <c r="BM40" s="1" t="s">
        <v>5</v>
      </c>
      <c r="BN40" s="1" t="s">
        <v>6</v>
      </c>
      <c r="BO40" s="1" t="s">
        <v>7</v>
      </c>
      <c r="BP40" s="3" t="s">
        <v>111</v>
      </c>
      <c r="BQ40" s="53" t="s">
        <v>9</v>
      </c>
      <c r="BR40" s="1" t="s">
        <v>325</v>
      </c>
      <c r="BS40" s="258" t="s">
        <v>326</v>
      </c>
      <c r="BT40" s="3" t="s">
        <v>8</v>
      </c>
      <c r="BU40" s="356"/>
      <c r="BV40" s="358"/>
      <c r="BW40" s="1" t="s">
        <v>56</v>
      </c>
      <c r="BX40" s="2" t="s">
        <v>4</v>
      </c>
      <c r="BY40" s="1" t="s">
        <v>5</v>
      </c>
      <c r="BZ40" s="1" t="s">
        <v>6</v>
      </c>
      <c r="CA40" s="1" t="s">
        <v>7</v>
      </c>
      <c r="CB40" s="3" t="s">
        <v>111</v>
      </c>
      <c r="CC40" s="53" t="s">
        <v>9</v>
      </c>
      <c r="CD40" s="1" t="s">
        <v>325</v>
      </c>
      <c r="CE40" s="258" t="s">
        <v>326</v>
      </c>
      <c r="CF40" s="3" t="s">
        <v>8</v>
      </c>
      <c r="CG40" s="356"/>
      <c r="CH40" s="358"/>
      <c r="CI40" s="57" t="s">
        <v>56</v>
      </c>
      <c r="CJ40" s="57" t="s">
        <v>4</v>
      </c>
      <c r="CK40" s="57" t="s">
        <v>5</v>
      </c>
      <c r="CL40" s="57" t="s">
        <v>6</v>
      </c>
      <c r="CM40" s="57" t="s">
        <v>7</v>
      </c>
      <c r="CN40" s="59" t="s">
        <v>111</v>
      </c>
      <c r="CO40" s="2" t="s">
        <v>9</v>
      </c>
      <c r="CP40" s="1" t="s">
        <v>325</v>
      </c>
      <c r="CQ40" s="258" t="s">
        <v>326</v>
      </c>
      <c r="CR40" s="3" t="s">
        <v>8</v>
      </c>
      <c r="CS40" s="75"/>
    </row>
    <row r="41" spans="1:97" s="52" customFormat="1" ht="12.75">
      <c r="A41" s="14" t="s">
        <v>146</v>
      </c>
      <c r="B41" s="73">
        <v>61387479</v>
      </c>
      <c r="C41" s="16"/>
      <c r="D41" s="17"/>
      <c r="E41" s="18"/>
      <c r="F41" s="18"/>
      <c r="G41" s="18"/>
      <c r="H41" s="19">
        <f aca="true" t="shared" si="32" ref="H41:H53">D41+E41+F41+G41</f>
        <v>0</v>
      </c>
      <c r="I41" s="20"/>
      <c r="J41" s="16"/>
      <c r="K41" s="287">
        <f aca="true" t="shared" si="33" ref="K41:K54">+I41+J41</f>
        <v>0</v>
      </c>
      <c r="L41" s="137">
        <f aca="true" t="shared" si="34" ref="L41:L54">+H41+K41</f>
        <v>0</v>
      </c>
      <c r="M41" s="14" t="s">
        <v>146</v>
      </c>
      <c r="N41" s="73">
        <v>61387479</v>
      </c>
      <c r="O41" s="16">
        <v>28.7</v>
      </c>
      <c r="P41" s="18">
        <v>6633</v>
      </c>
      <c r="Q41" s="18">
        <v>160</v>
      </c>
      <c r="R41" s="18">
        <v>2542</v>
      </c>
      <c r="S41" s="18">
        <v>610</v>
      </c>
      <c r="T41" s="19">
        <f aca="true" t="shared" si="35" ref="T41:T54">P41+Q41+R41+S41</f>
        <v>9945</v>
      </c>
      <c r="U41" s="20">
        <v>2116</v>
      </c>
      <c r="V41" s="16">
        <v>156.5</v>
      </c>
      <c r="W41" s="241">
        <f aca="true" t="shared" si="36" ref="W41:W54">+U41+V41</f>
        <v>2272.5</v>
      </c>
      <c r="X41" s="282">
        <f aca="true" t="shared" si="37" ref="X41:X54">+T41+W41</f>
        <v>12217.5</v>
      </c>
      <c r="Y41" s="14" t="s">
        <v>146</v>
      </c>
      <c r="Z41" s="73">
        <v>61387479</v>
      </c>
      <c r="AA41" s="16"/>
      <c r="AB41" s="18"/>
      <c r="AC41" s="18"/>
      <c r="AD41" s="18"/>
      <c r="AE41" s="18"/>
      <c r="AF41" s="19">
        <f aca="true" t="shared" si="38" ref="AF41:AF53">AB41+AC41+AD41+AE41</f>
        <v>0</v>
      </c>
      <c r="AG41" s="20"/>
      <c r="AH41" s="16"/>
      <c r="AI41" s="292">
        <f aca="true" t="shared" si="39" ref="AI41:AI54">+AG41+AH41</f>
        <v>0</v>
      </c>
      <c r="AJ41" s="293">
        <f aca="true" t="shared" si="40" ref="AJ41:AJ54">+AF41+AI41</f>
        <v>0</v>
      </c>
      <c r="AK41" s="14" t="s">
        <v>146</v>
      </c>
      <c r="AL41" s="73">
        <v>61387479</v>
      </c>
      <c r="AM41" s="16"/>
      <c r="AN41" s="18"/>
      <c r="AO41" s="18"/>
      <c r="AP41" s="18"/>
      <c r="AQ41" s="18"/>
      <c r="AR41" s="19">
        <f aca="true" t="shared" si="41" ref="AR41:AR53">AN41+AO41+AP41+AQ41</f>
        <v>0</v>
      </c>
      <c r="AS41" s="20"/>
      <c r="AT41" s="16"/>
      <c r="AU41" s="292">
        <f aca="true" t="shared" si="42" ref="AU41:AU54">+AS41+AT41</f>
        <v>0</v>
      </c>
      <c r="AV41" s="293">
        <f aca="true" t="shared" si="43" ref="AV41:AV54">+AR41+AU41</f>
        <v>0</v>
      </c>
      <c r="AW41" s="14" t="s">
        <v>146</v>
      </c>
      <c r="AX41" s="73">
        <v>61387479</v>
      </c>
      <c r="AY41" s="16"/>
      <c r="AZ41" s="18"/>
      <c r="BA41" s="18"/>
      <c r="BB41" s="18"/>
      <c r="BC41" s="18"/>
      <c r="BD41" s="19">
        <f aca="true" t="shared" si="44" ref="BD41:BD53">AZ41+BA41+BB41+BC41</f>
        <v>0</v>
      </c>
      <c r="BE41" s="63"/>
      <c r="BF41" s="169"/>
      <c r="BG41" s="298">
        <f aca="true" t="shared" si="45" ref="BG41:BG54">+BE41+BF41</f>
        <v>0</v>
      </c>
      <c r="BH41" s="293">
        <f aca="true" t="shared" si="46" ref="BH41:BH54">+BD41+BG41</f>
        <v>0</v>
      </c>
      <c r="BI41" s="14" t="s">
        <v>146</v>
      </c>
      <c r="BJ41" s="73">
        <v>61387479</v>
      </c>
      <c r="BK41" s="16"/>
      <c r="BL41" s="18"/>
      <c r="BM41" s="18"/>
      <c r="BN41" s="18"/>
      <c r="BO41" s="18"/>
      <c r="BP41" s="19">
        <f aca="true" t="shared" si="47" ref="BP41:BP53">BL41+BM41+BN41+BO41</f>
        <v>0</v>
      </c>
      <c r="BQ41" s="20"/>
      <c r="BR41" s="16"/>
      <c r="BS41" s="292">
        <f aca="true" t="shared" si="48" ref="BS41:BS54">+BQ41+BR41</f>
        <v>0</v>
      </c>
      <c r="BT41" s="293">
        <f aca="true" t="shared" si="49" ref="BT41:BT54">+BP41+BS41</f>
        <v>0</v>
      </c>
      <c r="BU41" s="14" t="s">
        <v>146</v>
      </c>
      <c r="BV41" s="73">
        <v>61387479</v>
      </c>
      <c r="BW41" s="16">
        <v>3.2</v>
      </c>
      <c r="BX41" s="17">
        <v>710</v>
      </c>
      <c r="BY41" s="18">
        <v>0</v>
      </c>
      <c r="BZ41" s="18">
        <v>266</v>
      </c>
      <c r="CA41" s="18">
        <v>0</v>
      </c>
      <c r="CB41" s="19">
        <f aca="true" t="shared" si="50" ref="CB41:CB53">BX41+BY41+BZ41+CA41</f>
        <v>976</v>
      </c>
      <c r="CC41" s="63">
        <v>51</v>
      </c>
      <c r="CD41" s="183">
        <v>0</v>
      </c>
      <c r="CE41" s="300">
        <f aca="true" t="shared" si="51" ref="CE41:CE54">+CC41+CD41</f>
        <v>51</v>
      </c>
      <c r="CF41" s="141">
        <f aca="true" t="shared" si="52" ref="CF41:CF54">+CB41+CE41</f>
        <v>1027</v>
      </c>
      <c r="CG41" s="14" t="s">
        <v>146</v>
      </c>
      <c r="CH41" s="168">
        <v>61387479</v>
      </c>
      <c r="CI41" s="169">
        <f aca="true" t="shared" si="53" ref="CI41:CI54">+C41+O41+AA41+AM41+AY41+BK41+BW41</f>
        <v>31.9</v>
      </c>
      <c r="CJ41" s="87">
        <f aca="true" t="shared" si="54" ref="CJ41:CJ54">+D41+P41+AB41+AN41+AZ41+BL41+BX41</f>
        <v>7343</v>
      </c>
      <c r="CK41" s="87">
        <f aca="true" t="shared" si="55" ref="CK41:CK54">+E41+Q41+AC41+AO41+BA41+BM41+BY41</f>
        <v>160</v>
      </c>
      <c r="CL41" s="87">
        <f aca="true" t="shared" si="56" ref="CL41:CL54">+F41+R41+AD41+AP41+BB41+BN41+BZ41</f>
        <v>2808</v>
      </c>
      <c r="CM41" s="87">
        <f aca="true" t="shared" si="57" ref="CM41:CM54">+G41+S41+AE41+AQ41+BC41+BO41+CA41</f>
        <v>610</v>
      </c>
      <c r="CN41" s="21">
        <f aca="true" t="shared" si="58" ref="CN41:CN54">+CJ41+CK41+CL41+CM41</f>
        <v>10921</v>
      </c>
      <c r="CO41" s="132">
        <f aca="true" t="shared" si="59" ref="CO41:CO54">+I41+U41+AG41+AS41+BE41+BQ41+CC41</f>
        <v>2167</v>
      </c>
      <c r="CP41" s="283">
        <f aca="true" t="shared" si="60" ref="CP41:CP54">+J41+V41+AH41+AT41+BF41+BR41+CD41</f>
        <v>156.5</v>
      </c>
      <c r="CQ41" s="284">
        <f aca="true" t="shared" si="61" ref="CQ41:CQ54">+CO41+CP41</f>
        <v>2323.5</v>
      </c>
      <c r="CR41" s="137">
        <f aca="true" t="shared" si="62" ref="CR41:CR54">+L41+X41+AJ41+AV41+BH41+BT41+CF41</f>
        <v>13244.5</v>
      </c>
      <c r="CS41" s="75"/>
    </row>
    <row r="42" spans="1:97" s="52" customFormat="1" ht="12.75">
      <c r="A42" s="14" t="s">
        <v>147</v>
      </c>
      <c r="B42" s="73">
        <v>70102431</v>
      </c>
      <c r="C42" s="16"/>
      <c r="D42" s="17"/>
      <c r="E42" s="18"/>
      <c r="F42" s="18"/>
      <c r="G42" s="18"/>
      <c r="H42" s="19">
        <f t="shared" si="32"/>
        <v>0</v>
      </c>
      <c r="I42" s="20"/>
      <c r="J42" s="16"/>
      <c r="K42" s="287">
        <f t="shared" si="33"/>
        <v>0</v>
      </c>
      <c r="L42" s="137">
        <f t="shared" si="34"/>
        <v>0</v>
      </c>
      <c r="M42" s="14" t="s">
        <v>147</v>
      </c>
      <c r="N42" s="73">
        <v>70102431</v>
      </c>
      <c r="O42" s="16">
        <v>24.5</v>
      </c>
      <c r="P42" s="18">
        <v>4966</v>
      </c>
      <c r="Q42" s="18">
        <v>60</v>
      </c>
      <c r="R42" s="18">
        <v>1879</v>
      </c>
      <c r="S42" s="18">
        <v>100</v>
      </c>
      <c r="T42" s="19">
        <f t="shared" si="35"/>
        <v>7005</v>
      </c>
      <c r="U42" s="20">
        <v>988</v>
      </c>
      <c r="V42" s="16">
        <v>89</v>
      </c>
      <c r="W42" s="241">
        <f t="shared" si="36"/>
        <v>1077</v>
      </c>
      <c r="X42" s="282">
        <f t="shared" si="37"/>
        <v>8082</v>
      </c>
      <c r="Y42" s="14" t="s">
        <v>147</v>
      </c>
      <c r="Z42" s="73">
        <v>70102431</v>
      </c>
      <c r="AA42" s="16"/>
      <c r="AB42" s="18"/>
      <c r="AC42" s="18"/>
      <c r="AD42" s="18"/>
      <c r="AE42" s="18"/>
      <c r="AF42" s="19">
        <f t="shared" si="38"/>
        <v>0</v>
      </c>
      <c r="AG42" s="20"/>
      <c r="AH42" s="16"/>
      <c r="AI42" s="294">
        <f t="shared" si="39"/>
        <v>0</v>
      </c>
      <c r="AJ42" s="137">
        <f t="shared" si="40"/>
        <v>0</v>
      </c>
      <c r="AK42" s="14" t="s">
        <v>147</v>
      </c>
      <c r="AL42" s="73">
        <v>70102431</v>
      </c>
      <c r="AM42" s="16"/>
      <c r="AN42" s="18"/>
      <c r="AO42" s="18"/>
      <c r="AP42" s="18"/>
      <c r="AQ42" s="18"/>
      <c r="AR42" s="19">
        <f t="shared" si="41"/>
        <v>0</v>
      </c>
      <c r="AS42" s="20"/>
      <c r="AT42" s="16"/>
      <c r="AU42" s="294">
        <f t="shared" si="42"/>
        <v>0</v>
      </c>
      <c r="AV42" s="137">
        <f t="shared" si="43"/>
        <v>0</v>
      </c>
      <c r="AW42" s="14" t="s">
        <v>147</v>
      </c>
      <c r="AX42" s="73">
        <v>70102431</v>
      </c>
      <c r="AY42" s="16"/>
      <c r="AZ42" s="18"/>
      <c r="BA42" s="18"/>
      <c r="BB42" s="18"/>
      <c r="BC42" s="18"/>
      <c r="BD42" s="19">
        <f t="shared" si="44"/>
        <v>0</v>
      </c>
      <c r="BE42" s="63"/>
      <c r="BF42" s="169"/>
      <c r="BG42" s="216">
        <f t="shared" si="45"/>
        <v>0</v>
      </c>
      <c r="BH42" s="137">
        <f t="shared" si="46"/>
        <v>0</v>
      </c>
      <c r="BI42" s="14" t="s">
        <v>147</v>
      </c>
      <c r="BJ42" s="73">
        <v>70102431</v>
      </c>
      <c r="BK42" s="16"/>
      <c r="BL42" s="18"/>
      <c r="BM42" s="18"/>
      <c r="BN42" s="18"/>
      <c r="BO42" s="18"/>
      <c r="BP42" s="19">
        <f t="shared" si="47"/>
        <v>0</v>
      </c>
      <c r="BQ42" s="20"/>
      <c r="BR42" s="16"/>
      <c r="BS42" s="294">
        <f t="shared" si="48"/>
        <v>0</v>
      </c>
      <c r="BT42" s="137">
        <f t="shared" si="49"/>
        <v>0</v>
      </c>
      <c r="BU42" s="14" t="s">
        <v>147</v>
      </c>
      <c r="BV42" s="73">
        <v>70102431</v>
      </c>
      <c r="BW42" s="16"/>
      <c r="BX42" s="17"/>
      <c r="BY42" s="18"/>
      <c r="BZ42" s="18"/>
      <c r="CA42" s="18"/>
      <c r="CB42" s="19">
        <f t="shared" si="50"/>
        <v>0</v>
      </c>
      <c r="CC42" s="63"/>
      <c r="CD42" s="183"/>
      <c r="CE42" s="301">
        <f t="shared" si="51"/>
        <v>0</v>
      </c>
      <c r="CF42" s="142">
        <f t="shared" si="52"/>
        <v>0</v>
      </c>
      <c r="CG42" s="14" t="s">
        <v>147</v>
      </c>
      <c r="CH42" s="168">
        <v>70102431</v>
      </c>
      <c r="CI42" s="169">
        <f t="shared" si="53"/>
        <v>24.5</v>
      </c>
      <c r="CJ42" s="87">
        <f t="shared" si="54"/>
        <v>4966</v>
      </c>
      <c r="CK42" s="87">
        <f t="shared" si="55"/>
        <v>60</v>
      </c>
      <c r="CL42" s="87">
        <f t="shared" si="56"/>
        <v>1879</v>
      </c>
      <c r="CM42" s="87">
        <f t="shared" si="57"/>
        <v>100</v>
      </c>
      <c r="CN42" s="21">
        <f t="shared" si="58"/>
        <v>7005</v>
      </c>
      <c r="CO42" s="132">
        <f t="shared" si="59"/>
        <v>988</v>
      </c>
      <c r="CP42" s="241">
        <f t="shared" si="60"/>
        <v>89</v>
      </c>
      <c r="CQ42" s="285">
        <f t="shared" si="61"/>
        <v>1077</v>
      </c>
      <c r="CR42" s="137">
        <f t="shared" si="62"/>
        <v>8082</v>
      </c>
      <c r="CS42" s="75"/>
    </row>
    <row r="43" spans="1:97" s="52" customFormat="1" ht="12.75">
      <c r="A43" s="14" t="s">
        <v>148</v>
      </c>
      <c r="B43" s="73">
        <v>63830795</v>
      </c>
      <c r="C43" s="16"/>
      <c r="D43" s="17"/>
      <c r="E43" s="18"/>
      <c r="F43" s="18"/>
      <c r="G43" s="18"/>
      <c r="H43" s="19">
        <f t="shared" si="32"/>
        <v>0</v>
      </c>
      <c r="I43" s="20"/>
      <c r="J43" s="16"/>
      <c r="K43" s="287">
        <f t="shared" si="33"/>
        <v>0</v>
      </c>
      <c r="L43" s="137">
        <f t="shared" si="34"/>
        <v>0</v>
      </c>
      <c r="M43" s="14" t="s">
        <v>148</v>
      </c>
      <c r="N43" s="73">
        <v>63830795</v>
      </c>
      <c r="O43" s="16">
        <v>19.7</v>
      </c>
      <c r="P43" s="18">
        <v>4253</v>
      </c>
      <c r="Q43" s="18">
        <v>0</v>
      </c>
      <c r="R43" s="18">
        <v>1591</v>
      </c>
      <c r="S43" s="18">
        <v>166</v>
      </c>
      <c r="T43" s="19">
        <f t="shared" si="35"/>
        <v>6010</v>
      </c>
      <c r="U43" s="20">
        <v>883</v>
      </c>
      <c r="V43" s="16">
        <v>0</v>
      </c>
      <c r="W43" s="241">
        <f t="shared" si="36"/>
        <v>883</v>
      </c>
      <c r="X43" s="282">
        <f t="shared" si="37"/>
        <v>6893</v>
      </c>
      <c r="Y43" s="14" t="s">
        <v>148</v>
      </c>
      <c r="Z43" s="73">
        <v>63830795</v>
      </c>
      <c r="AA43" s="16"/>
      <c r="AB43" s="18"/>
      <c r="AC43" s="18"/>
      <c r="AD43" s="18"/>
      <c r="AE43" s="18"/>
      <c r="AF43" s="19">
        <f t="shared" si="38"/>
        <v>0</v>
      </c>
      <c r="AG43" s="20"/>
      <c r="AH43" s="16"/>
      <c r="AI43" s="294">
        <f t="shared" si="39"/>
        <v>0</v>
      </c>
      <c r="AJ43" s="137">
        <f t="shared" si="40"/>
        <v>0</v>
      </c>
      <c r="AK43" s="14" t="s">
        <v>148</v>
      </c>
      <c r="AL43" s="73">
        <v>63830795</v>
      </c>
      <c r="AM43" s="16"/>
      <c r="AN43" s="18"/>
      <c r="AO43" s="18"/>
      <c r="AP43" s="18"/>
      <c r="AQ43" s="18"/>
      <c r="AR43" s="19">
        <f t="shared" si="41"/>
        <v>0</v>
      </c>
      <c r="AS43" s="20"/>
      <c r="AT43" s="16"/>
      <c r="AU43" s="294">
        <f t="shared" si="42"/>
        <v>0</v>
      </c>
      <c r="AV43" s="137">
        <f t="shared" si="43"/>
        <v>0</v>
      </c>
      <c r="AW43" s="14" t="s">
        <v>148</v>
      </c>
      <c r="AX43" s="73">
        <v>63830795</v>
      </c>
      <c r="AY43" s="16"/>
      <c r="AZ43" s="18"/>
      <c r="BA43" s="18"/>
      <c r="BB43" s="18"/>
      <c r="BC43" s="18"/>
      <c r="BD43" s="19">
        <f t="shared" si="44"/>
        <v>0</v>
      </c>
      <c r="BE43" s="63"/>
      <c r="BF43" s="169"/>
      <c r="BG43" s="216">
        <f t="shared" si="45"/>
        <v>0</v>
      </c>
      <c r="BH43" s="137">
        <f t="shared" si="46"/>
        <v>0</v>
      </c>
      <c r="BI43" s="14" t="s">
        <v>148</v>
      </c>
      <c r="BJ43" s="73">
        <v>63830795</v>
      </c>
      <c r="BK43" s="16"/>
      <c r="BL43" s="18"/>
      <c r="BM43" s="18"/>
      <c r="BN43" s="18"/>
      <c r="BO43" s="18"/>
      <c r="BP43" s="19">
        <f t="shared" si="47"/>
        <v>0</v>
      </c>
      <c r="BQ43" s="20"/>
      <c r="BR43" s="16"/>
      <c r="BS43" s="294">
        <f t="shared" si="48"/>
        <v>0</v>
      </c>
      <c r="BT43" s="137">
        <f t="shared" si="49"/>
        <v>0</v>
      </c>
      <c r="BU43" s="14" t="s">
        <v>148</v>
      </c>
      <c r="BV43" s="73">
        <v>63830795</v>
      </c>
      <c r="BW43" s="16"/>
      <c r="BX43" s="17"/>
      <c r="BY43" s="18"/>
      <c r="BZ43" s="18"/>
      <c r="CA43" s="18"/>
      <c r="CB43" s="19">
        <f t="shared" si="50"/>
        <v>0</v>
      </c>
      <c r="CC43" s="63"/>
      <c r="CD43" s="183"/>
      <c r="CE43" s="301">
        <f t="shared" si="51"/>
        <v>0</v>
      </c>
      <c r="CF43" s="142">
        <f t="shared" si="52"/>
        <v>0</v>
      </c>
      <c r="CG43" s="14" t="s">
        <v>148</v>
      </c>
      <c r="CH43" s="168">
        <v>63830795</v>
      </c>
      <c r="CI43" s="169">
        <f t="shared" si="53"/>
        <v>19.7</v>
      </c>
      <c r="CJ43" s="87">
        <f t="shared" si="54"/>
        <v>4253</v>
      </c>
      <c r="CK43" s="87">
        <f t="shared" si="55"/>
        <v>0</v>
      </c>
      <c r="CL43" s="87">
        <f t="shared" si="56"/>
        <v>1591</v>
      </c>
      <c r="CM43" s="87">
        <f t="shared" si="57"/>
        <v>166</v>
      </c>
      <c r="CN43" s="21">
        <f t="shared" si="58"/>
        <v>6010</v>
      </c>
      <c r="CO43" s="132">
        <f t="shared" si="59"/>
        <v>883</v>
      </c>
      <c r="CP43" s="241">
        <f t="shared" si="60"/>
        <v>0</v>
      </c>
      <c r="CQ43" s="285">
        <f t="shared" si="61"/>
        <v>883</v>
      </c>
      <c r="CR43" s="137">
        <f t="shared" si="62"/>
        <v>6893</v>
      </c>
      <c r="CS43" s="75"/>
    </row>
    <row r="44" spans="1:97" s="52" customFormat="1" ht="12.75">
      <c r="A44" s="14" t="s">
        <v>149</v>
      </c>
      <c r="B44" s="73">
        <v>70828083</v>
      </c>
      <c r="C44" s="16"/>
      <c r="D44" s="17"/>
      <c r="E44" s="18"/>
      <c r="F44" s="18"/>
      <c r="G44" s="18"/>
      <c r="H44" s="19">
        <f t="shared" si="32"/>
        <v>0</v>
      </c>
      <c r="I44" s="20"/>
      <c r="J44" s="16"/>
      <c r="K44" s="287">
        <f t="shared" si="33"/>
        <v>0</v>
      </c>
      <c r="L44" s="137">
        <f t="shared" si="34"/>
        <v>0</v>
      </c>
      <c r="M44" s="14" t="s">
        <v>149</v>
      </c>
      <c r="N44" s="73">
        <v>70828083</v>
      </c>
      <c r="O44" s="16">
        <v>11.9</v>
      </c>
      <c r="P44" s="18">
        <v>2692</v>
      </c>
      <c r="Q44" s="18">
        <v>80</v>
      </c>
      <c r="R44" s="18">
        <v>1034</v>
      </c>
      <c r="S44" s="18">
        <v>80</v>
      </c>
      <c r="T44" s="19">
        <f t="shared" si="35"/>
        <v>3886</v>
      </c>
      <c r="U44" s="20">
        <v>419</v>
      </c>
      <c r="V44" s="16">
        <v>18.5</v>
      </c>
      <c r="W44" s="241">
        <f t="shared" si="36"/>
        <v>437.5</v>
      </c>
      <c r="X44" s="282">
        <f t="shared" si="37"/>
        <v>4323.5</v>
      </c>
      <c r="Y44" s="14" t="s">
        <v>149</v>
      </c>
      <c r="Z44" s="73">
        <v>70828083</v>
      </c>
      <c r="AA44" s="16"/>
      <c r="AB44" s="18"/>
      <c r="AC44" s="18"/>
      <c r="AD44" s="18"/>
      <c r="AE44" s="18"/>
      <c r="AF44" s="19">
        <f t="shared" si="38"/>
        <v>0</v>
      </c>
      <c r="AG44" s="20"/>
      <c r="AH44" s="16"/>
      <c r="AI44" s="294">
        <f t="shared" si="39"/>
        <v>0</v>
      </c>
      <c r="AJ44" s="137">
        <f t="shared" si="40"/>
        <v>0</v>
      </c>
      <c r="AK44" s="14" t="s">
        <v>149</v>
      </c>
      <c r="AL44" s="73">
        <v>70828083</v>
      </c>
      <c r="AM44" s="16"/>
      <c r="AN44" s="18"/>
      <c r="AO44" s="18"/>
      <c r="AP44" s="18"/>
      <c r="AQ44" s="18"/>
      <c r="AR44" s="19">
        <f t="shared" si="41"/>
        <v>0</v>
      </c>
      <c r="AS44" s="20"/>
      <c r="AT44" s="16"/>
      <c r="AU44" s="294">
        <f t="shared" si="42"/>
        <v>0</v>
      </c>
      <c r="AV44" s="137">
        <f t="shared" si="43"/>
        <v>0</v>
      </c>
      <c r="AW44" s="14" t="s">
        <v>149</v>
      </c>
      <c r="AX44" s="73">
        <v>70828083</v>
      </c>
      <c r="AY44" s="16"/>
      <c r="AZ44" s="18"/>
      <c r="BA44" s="18"/>
      <c r="BB44" s="18"/>
      <c r="BC44" s="18"/>
      <c r="BD44" s="19">
        <f t="shared" si="44"/>
        <v>0</v>
      </c>
      <c r="BE44" s="63"/>
      <c r="BF44" s="169"/>
      <c r="BG44" s="216">
        <f t="shared" si="45"/>
        <v>0</v>
      </c>
      <c r="BH44" s="137">
        <f t="shared" si="46"/>
        <v>0</v>
      </c>
      <c r="BI44" s="14" t="s">
        <v>149</v>
      </c>
      <c r="BJ44" s="73">
        <v>70828083</v>
      </c>
      <c r="BK44" s="16"/>
      <c r="BL44" s="18"/>
      <c r="BM44" s="18"/>
      <c r="BN44" s="18"/>
      <c r="BO44" s="18"/>
      <c r="BP44" s="19">
        <f t="shared" si="47"/>
        <v>0</v>
      </c>
      <c r="BQ44" s="20"/>
      <c r="BR44" s="16"/>
      <c r="BS44" s="294">
        <f t="shared" si="48"/>
        <v>0</v>
      </c>
      <c r="BT44" s="137">
        <f t="shared" si="49"/>
        <v>0</v>
      </c>
      <c r="BU44" s="14" t="s">
        <v>149</v>
      </c>
      <c r="BV44" s="73">
        <v>70828083</v>
      </c>
      <c r="BW44" s="16"/>
      <c r="BX44" s="17"/>
      <c r="BY44" s="18"/>
      <c r="BZ44" s="18"/>
      <c r="CA44" s="18"/>
      <c r="CB44" s="19">
        <f t="shared" si="50"/>
        <v>0</v>
      </c>
      <c r="CC44" s="63"/>
      <c r="CD44" s="183"/>
      <c r="CE44" s="301">
        <f t="shared" si="51"/>
        <v>0</v>
      </c>
      <c r="CF44" s="142">
        <f t="shared" si="52"/>
        <v>0</v>
      </c>
      <c r="CG44" s="14" t="s">
        <v>149</v>
      </c>
      <c r="CH44" s="168">
        <v>70828083</v>
      </c>
      <c r="CI44" s="169">
        <f t="shared" si="53"/>
        <v>11.9</v>
      </c>
      <c r="CJ44" s="87">
        <f t="shared" si="54"/>
        <v>2692</v>
      </c>
      <c r="CK44" s="87">
        <f t="shared" si="55"/>
        <v>80</v>
      </c>
      <c r="CL44" s="87">
        <f t="shared" si="56"/>
        <v>1034</v>
      </c>
      <c r="CM44" s="87">
        <f t="shared" si="57"/>
        <v>80</v>
      </c>
      <c r="CN44" s="21">
        <f t="shared" si="58"/>
        <v>3886</v>
      </c>
      <c r="CO44" s="132">
        <f t="shared" si="59"/>
        <v>419</v>
      </c>
      <c r="CP44" s="241">
        <f t="shared" si="60"/>
        <v>18.5</v>
      </c>
      <c r="CQ44" s="285">
        <f t="shared" si="61"/>
        <v>437.5</v>
      </c>
      <c r="CR44" s="137">
        <f t="shared" si="62"/>
        <v>4323.5</v>
      </c>
      <c r="CS44" s="75"/>
    </row>
    <row r="45" spans="1:97" s="52" customFormat="1" ht="12.75">
      <c r="A45" s="14" t="s">
        <v>150</v>
      </c>
      <c r="B45" s="73">
        <v>70848572</v>
      </c>
      <c r="C45" s="16"/>
      <c r="D45" s="17"/>
      <c r="E45" s="18"/>
      <c r="F45" s="18"/>
      <c r="G45" s="18"/>
      <c r="H45" s="19">
        <f t="shared" si="32"/>
        <v>0</v>
      </c>
      <c r="I45" s="20"/>
      <c r="J45" s="16"/>
      <c r="K45" s="287">
        <f t="shared" si="33"/>
        <v>0</v>
      </c>
      <c r="L45" s="137">
        <f t="shared" si="34"/>
        <v>0</v>
      </c>
      <c r="M45" s="14" t="s">
        <v>150</v>
      </c>
      <c r="N45" s="73">
        <v>70848572</v>
      </c>
      <c r="O45" s="16">
        <v>19.7</v>
      </c>
      <c r="P45" s="18">
        <v>3997</v>
      </c>
      <c r="Q45" s="18">
        <v>20</v>
      </c>
      <c r="R45" s="18">
        <v>1501</v>
      </c>
      <c r="S45" s="18">
        <v>270</v>
      </c>
      <c r="T45" s="19">
        <f t="shared" si="35"/>
        <v>5788</v>
      </c>
      <c r="U45" s="20">
        <v>935</v>
      </c>
      <c r="V45" s="16">
        <v>-27</v>
      </c>
      <c r="W45" s="241">
        <f t="shared" si="36"/>
        <v>908</v>
      </c>
      <c r="X45" s="282">
        <f t="shared" si="37"/>
        <v>6696</v>
      </c>
      <c r="Y45" s="14" t="s">
        <v>150</v>
      </c>
      <c r="Z45" s="73">
        <v>70848572</v>
      </c>
      <c r="AA45" s="16"/>
      <c r="AB45" s="18"/>
      <c r="AC45" s="18"/>
      <c r="AD45" s="18"/>
      <c r="AE45" s="18"/>
      <c r="AF45" s="19">
        <f t="shared" si="38"/>
        <v>0</v>
      </c>
      <c r="AG45" s="20"/>
      <c r="AH45" s="16"/>
      <c r="AI45" s="294">
        <f t="shared" si="39"/>
        <v>0</v>
      </c>
      <c r="AJ45" s="137">
        <f t="shared" si="40"/>
        <v>0</v>
      </c>
      <c r="AK45" s="14" t="s">
        <v>150</v>
      </c>
      <c r="AL45" s="73">
        <v>70848572</v>
      </c>
      <c r="AM45" s="16"/>
      <c r="AN45" s="18"/>
      <c r="AO45" s="18"/>
      <c r="AP45" s="18"/>
      <c r="AQ45" s="18"/>
      <c r="AR45" s="19">
        <f t="shared" si="41"/>
        <v>0</v>
      </c>
      <c r="AS45" s="20"/>
      <c r="AT45" s="16"/>
      <c r="AU45" s="294">
        <f t="shared" si="42"/>
        <v>0</v>
      </c>
      <c r="AV45" s="137">
        <f t="shared" si="43"/>
        <v>0</v>
      </c>
      <c r="AW45" s="14" t="s">
        <v>150</v>
      </c>
      <c r="AX45" s="73">
        <v>70848572</v>
      </c>
      <c r="AY45" s="16"/>
      <c r="AZ45" s="18"/>
      <c r="BA45" s="18"/>
      <c r="BB45" s="18"/>
      <c r="BC45" s="18"/>
      <c r="BD45" s="19">
        <f t="shared" si="44"/>
        <v>0</v>
      </c>
      <c r="BE45" s="63"/>
      <c r="BF45" s="169"/>
      <c r="BG45" s="216">
        <f t="shared" si="45"/>
        <v>0</v>
      </c>
      <c r="BH45" s="137">
        <f t="shared" si="46"/>
        <v>0</v>
      </c>
      <c r="BI45" s="14" t="s">
        <v>150</v>
      </c>
      <c r="BJ45" s="73">
        <v>70848572</v>
      </c>
      <c r="BK45" s="16"/>
      <c r="BL45" s="18"/>
      <c r="BM45" s="18"/>
      <c r="BN45" s="18"/>
      <c r="BO45" s="18"/>
      <c r="BP45" s="19">
        <f t="shared" si="47"/>
        <v>0</v>
      </c>
      <c r="BQ45" s="20"/>
      <c r="BR45" s="16"/>
      <c r="BS45" s="294">
        <f t="shared" si="48"/>
        <v>0</v>
      </c>
      <c r="BT45" s="137">
        <f t="shared" si="49"/>
        <v>0</v>
      </c>
      <c r="BU45" s="14" t="s">
        <v>150</v>
      </c>
      <c r="BV45" s="73">
        <v>70848572</v>
      </c>
      <c r="BW45" s="16"/>
      <c r="BX45" s="17"/>
      <c r="BY45" s="18"/>
      <c r="BZ45" s="18"/>
      <c r="CA45" s="18"/>
      <c r="CB45" s="19">
        <f t="shared" si="50"/>
        <v>0</v>
      </c>
      <c r="CC45" s="63"/>
      <c r="CD45" s="183"/>
      <c r="CE45" s="301">
        <f t="shared" si="51"/>
        <v>0</v>
      </c>
      <c r="CF45" s="142">
        <f t="shared" si="52"/>
        <v>0</v>
      </c>
      <c r="CG45" s="14" t="s">
        <v>150</v>
      </c>
      <c r="CH45" s="168">
        <v>70848572</v>
      </c>
      <c r="CI45" s="169">
        <f t="shared" si="53"/>
        <v>19.7</v>
      </c>
      <c r="CJ45" s="87">
        <f t="shared" si="54"/>
        <v>3997</v>
      </c>
      <c r="CK45" s="87">
        <f t="shared" si="55"/>
        <v>20</v>
      </c>
      <c r="CL45" s="87">
        <f t="shared" si="56"/>
        <v>1501</v>
      </c>
      <c r="CM45" s="87">
        <f t="shared" si="57"/>
        <v>270</v>
      </c>
      <c r="CN45" s="21">
        <f t="shared" si="58"/>
        <v>5788</v>
      </c>
      <c r="CO45" s="132">
        <f t="shared" si="59"/>
        <v>935</v>
      </c>
      <c r="CP45" s="241">
        <f t="shared" si="60"/>
        <v>-27</v>
      </c>
      <c r="CQ45" s="285">
        <f t="shared" si="61"/>
        <v>908</v>
      </c>
      <c r="CR45" s="137">
        <f t="shared" si="62"/>
        <v>6696</v>
      </c>
      <c r="CS45" s="75"/>
    </row>
    <row r="46" spans="1:97" s="52" customFormat="1" ht="12.75">
      <c r="A46" s="14" t="s">
        <v>151</v>
      </c>
      <c r="B46" s="73">
        <v>70831025</v>
      </c>
      <c r="C46" s="16"/>
      <c r="D46" s="17"/>
      <c r="E46" s="18"/>
      <c r="F46" s="18"/>
      <c r="G46" s="18"/>
      <c r="H46" s="19">
        <f t="shared" si="32"/>
        <v>0</v>
      </c>
      <c r="I46" s="20"/>
      <c r="J46" s="16"/>
      <c r="K46" s="287">
        <f t="shared" si="33"/>
        <v>0</v>
      </c>
      <c r="L46" s="137">
        <f t="shared" si="34"/>
        <v>0</v>
      </c>
      <c r="M46" s="14" t="s">
        <v>151</v>
      </c>
      <c r="N46" s="73">
        <v>70831025</v>
      </c>
      <c r="O46" s="16">
        <v>35.5</v>
      </c>
      <c r="P46" s="18">
        <v>7040</v>
      </c>
      <c r="Q46" s="18">
        <v>40</v>
      </c>
      <c r="R46" s="18">
        <v>2644</v>
      </c>
      <c r="S46" s="18">
        <v>578</v>
      </c>
      <c r="T46" s="19">
        <f t="shared" si="35"/>
        <v>10302</v>
      </c>
      <c r="U46" s="20">
        <v>2212</v>
      </c>
      <c r="V46" s="16">
        <v>-63</v>
      </c>
      <c r="W46" s="241">
        <f t="shared" si="36"/>
        <v>2149</v>
      </c>
      <c r="X46" s="282">
        <f t="shared" si="37"/>
        <v>12451</v>
      </c>
      <c r="Y46" s="14" t="s">
        <v>151</v>
      </c>
      <c r="Z46" s="73">
        <v>70831025</v>
      </c>
      <c r="AA46" s="16"/>
      <c r="AB46" s="18"/>
      <c r="AC46" s="18"/>
      <c r="AD46" s="18"/>
      <c r="AE46" s="18"/>
      <c r="AF46" s="19">
        <f t="shared" si="38"/>
        <v>0</v>
      </c>
      <c r="AG46" s="20"/>
      <c r="AH46" s="16"/>
      <c r="AI46" s="294">
        <f t="shared" si="39"/>
        <v>0</v>
      </c>
      <c r="AJ46" s="137">
        <f t="shared" si="40"/>
        <v>0</v>
      </c>
      <c r="AK46" s="14" t="s">
        <v>151</v>
      </c>
      <c r="AL46" s="73">
        <v>70831025</v>
      </c>
      <c r="AM46" s="16"/>
      <c r="AN46" s="18"/>
      <c r="AO46" s="18"/>
      <c r="AP46" s="18"/>
      <c r="AQ46" s="18"/>
      <c r="AR46" s="19">
        <f t="shared" si="41"/>
        <v>0</v>
      </c>
      <c r="AS46" s="20"/>
      <c r="AT46" s="16"/>
      <c r="AU46" s="294">
        <f t="shared" si="42"/>
        <v>0</v>
      </c>
      <c r="AV46" s="137">
        <f t="shared" si="43"/>
        <v>0</v>
      </c>
      <c r="AW46" s="14" t="s">
        <v>151</v>
      </c>
      <c r="AX46" s="73">
        <v>70831025</v>
      </c>
      <c r="AY46" s="16"/>
      <c r="AZ46" s="18"/>
      <c r="BA46" s="18"/>
      <c r="BB46" s="18"/>
      <c r="BC46" s="18"/>
      <c r="BD46" s="19">
        <f t="shared" si="44"/>
        <v>0</v>
      </c>
      <c r="BE46" s="63"/>
      <c r="BF46" s="169"/>
      <c r="BG46" s="216">
        <f t="shared" si="45"/>
        <v>0</v>
      </c>
      <c r="BH46" s="137">
        <f t="shared" si="46"/>
        <v>0</v>
      </c>
      <c r="BI46" s="14" t="s">
        <v>151</v>
      </c>
      <c r="BJ46" s="73">
        <v>70831025</v>
      </c>
      <c r="BK46" s="16"/>
      <c r="BL46" s="18"/>
      <c r="BM46" s="18"/>
      <c r="BN46" s="18"/>
      <c r="BO46" s="18"/>
      <c r="BP46" s="19">
        <f t="shared" si="47"/>
        <v>0</v>
      </c>
      <c r="BQ46" s="20"/>
      <c r="BR46" s="16"/>
      <c r="BS46" s="294">
        <f t="shared" si="48"/>
        <v>0</v>
      </c>
      <c r="BT46" s="137">
        <f t="shared" si="49"/>
        <v>0</v>
      </c>
      <c r="BU46" s="14" t="s">
        <v>151</v>
      </c>
      <c r="BV46" s="73">
        <v>70831025</v>
      </c>
      <c r="BW46" s="16"/>
      <c r="BX46" s="17"/>
      <c r="BY46" s="18"/>
      <c r="BZ46" s="18"/>
      <c r="CA46" s="18"/>
      <c r="CB46" s="19">
        <f t="shared" si="50"/>
        <v>0</v>
      </c>
      <c r="CC46" s="63"/>
      <c r="CD46" s="183"/>
      <c r="CE46" s="301">
        <f t="shared" si="51"/>
        <v>0</v>
      </c>
      <c r="CF46" s="142">
        <f t="shared" si="52"/>
        <v>0</v>
      </c>
      <c r="CG46" s="14" t="s">
        <v>151</v>
      </c>
      <c r="CH46" s="168">
        <v>70831025</v>
      </c>
      <c r="CI46" s="169">
        <f t="shared" si="53"/>
        <v>35.5</v>
      </c>
      <c r="CJ46" s="87">
        <f t="shared" si="54"/>
        <v>7040</v>
      </c>
      <c r="CK46" s="87">
        <f t="shared" si="55"/>
        <v>40</v>
      </c>
      <c r="CL46" s="87">
        <f t="shared" si="56"/>
        <v>2644</v>
      </c>
      <c r="CM46" s="87">
        <f t="shared" si="57"/>
        <v>578</v>
      </c>
      <c r="CN46" s="21">
        <f t="shared" si="58"/>
        <v>10302</v>
      </c>
      <c r="CO46" s="132">
        <f t="shared" si="59"/>
        <v>2212</v>
      </c>
      <c r="CP46" s="241">
        <f t="shared" si="60"/>
        <v>-63</v>
      </c>
      <c r="CQ46" s="285">
        <f t="shared" si="61"/>
        <v>2149</v>
      </c>
      <c r="CR46" s="137">
        <f t="shared" si="62"/>
        <v>12451</v>
      </c>
      <c r="CS46" s="75"/>
    </row>
    <row r="47" spans="1:97" s="52" customFormat="1" ht="12.75">
      <c r="A47" s="14" t="s">
        <v>152</v>
      </c>
      <c r="B47" s="73">
        <v>70947104</v>
      </c>
      <c r="C47" s="16">
        <v>14.5</v>
      </c>
      <c r="D47" s="17">
        <v>2411</v>
      </c>
      <c r="E47" s="18">
        <v>0</v>
      </c>
      <c r="F47" s="18">
        <v>905</v>
      </c>
      <c r="G47" s="18">
        <v>130</v>
      </c>
      <c r="H47" s="19">
        <f t="shared" si="32"/>
        <v>3446</v>
      </c>
      <c r="I47" s="20">
        <v>797</v>
      </c>
      <c r="J47" s="16">
        <v>43</v>
      </c>
      <c r="K47" s="287">
        <f t="shared" si="33"/>
        <v>840</v>
      </c>
      <c r="L47" s="137">
        <f t="shared" si="34"/>
        <v>4286</v>
      </c>
      <c r="M47" s="14" t="s">
        <v>152</v>
      </c>
      <c r="N47" s="73">
        <v>70947104</v>
      </c>
      <c r="O47" s="16"/>
      <c r="P47" s="18"/>
      <c r="Q47" s="18"/>
      <c r="R47" s="18"/>
      <c r="S47" s="18"/>
      <c r="T47" s="19">
        <f t="shared" si="35"/>
        <v>0</v>
      </c>
      <c r="U47" s="20"/>
      <c r="V47" s="16"/>
      <c r="W47" s="241">
        <f t="shared" si="36"/>
        <v>0</v>
      </c>
      <c r="X47" s="282">
        <f t="shared" si="37"/>
        <v>0</v>
      </c>
      <c r="Y47" s="14" t="s">
        <v>152</v>
      </c>
      <c r="Z47" s="73">
        <v>70947104</v>
      </c>
      <c r="AA47" s="16"/>
      <c r="AB47" s="18"/>
      <c r="AC47" s="18"/>
      <c r="AD47" s="18"/>
      <c r="AE47" s="18"/>
      <c r="AF47" s="19">
        <f t="shared" si="38"/>
        <v>0</v>
      </c>
      <c r="AG47" s="20"/>
      <c r="AH47" s="16"/>
      <c r="AI47" s="294">
        <f t="shared" si="39"/>
        <v>0</v>
      </c>
      <c r="AJ47" s="137">
        <f t="shared" si="40"/>
        <v>0</v>
      </c>
      <c r="AK47" s="14" t="s">
        <v>152</v>
      </c>
      <c r="AL47" s="73">
        <v>70947104</v>
      </c>
      <c r="AM47" s="16"/>
      <c r="AN47" s="18"/>
      <c r="AO47" s="18"/>
      <c r="AP47" s="18"/>
      <c r="AQ47" s="18"/>
      <c r="AR47" s="19">
        <f t="shared" si="41"/>
        <v>0</v>
      </c>
      <c r="AS47" s="20"/>
      <c r="AT47" s="16"/>
      <c r="AU47" s="294">
        <f t="shared" si="42"/>
        <v>0</v>
      </c>
      <c r="AV47" s="137">
        <f t="shared" si="43"/>
        <v>0</v>
      </c>
      <c r="AW47" s="14" t="s">
        <v>152</v>
      </c>
      <c r="AX47" s="73">
        <v>70947104</v>
      </c>
      <c r="AY47" s="16"/>
      <c r="AZ47" s="18"/>
      <c r="BA47" s="18"/>
      <c r="BB47" s="18"/>
      <c r="BC47" s="18"/>
      <c r="BD47" s="19">
        <f t="shared" si="44"/>
        <v>0</v>
      </c>
      <c r="BE47" s="63"/>
      <c r="BF47" s="169"/>
      <c r="BG47" s="216">
        <f t="shared" si="45"/>
        <v>0</v>
      </c>
      <c r="BH47" s="137">
        <f t="shared" si="46"/>
        <v>0</v>
      </c>
      <c r="BI47" s="14" t="s">
        <v>152</v>
      </c>
      <c r="BJ47" s="73">
        <v>70947104</v>
      </c>
      <c r="BK47" s="16"/>
      <c r="BL47" s="18"/>
      <c r="BM47" s="18"/>
      <c r="BN47" s="18"/>
      <c r="BO47" s="18"/>
      <c r="BP47" s="19">
        <f t="shared" si="47"/>
        <v>0</v>
      </c>
      <c r="BQ47" s="20"/>
      <c r="BR47" s="16"/>
      <c r="BS47" s="294">
        <f t="shared" si="48"/>
        <v>0</v>
      </c>
      <c r="BT47" s="137">
        <f t="shared" si="49"/>
        <v>0</v>
      </c>
      <c r="BU47" s="14" t="s">
        <v>152</v>
      </c>
      <c r="BV47" s="73">
        <v>70947104</v>
      </c>
      <c r="BW47" s="16"/>
      <c r="BX47" s="17"/>
      <c r="BY47" s="18"/>
      <c r="BZ47" s="18"/>
      <c r="CA47" s="18"/>
      <c r="CB47" s="19">
        <f t="shared" si="50"/>
        <v>0</v>
      </c>
      <c r="CC47" s="63"/>
      <c r="CD47" s="183"/>
      <c r="CE47" s="301">
        <f t="shared" si="51"/>
        <v>0</v>
      </c>
      <c r="CF47" s="142">
        <f t="shared" si="52"/>
        <v>0</v>
      </c>
      <c r="CG47" s="14" t="s">
        <v>152</v>
      </c>
      <c r="CH47" s="168">
        <v>70947104</v>
      </c>
      <c r="CI47" s="169">
        <f t="shared" si="53"/>
        <v>14.5</v>
      </c>
      <c r="CJ47" s="87">
        <f t="shared" si="54"/>
        <v>2411</v>
      </c>
      <c r="CK47" s="87">
        <f t="shared" si="55"/>
        <v>0</v>
      </c>
      <c r="CL47" s="87">
        <f t="shared" si="56"/>
        <v>905</v>
      </c>
      <c r="CM47" s="87">
        <f t="shared" si="57"/>
        <v>130</v>
      </c>
      <c r="CN47" s="21">
        <f t="shared" si="58"/>
        <v>3446</v>
      </c>
      <c r="CO47" s="132">
        <f t="shared" si="59"/>
        <v>797</v>
      </c>
      <c r="CP47" s="241">
        <f t="shared" si="60"/>
        <v>43</v>
      </c>
      <c r="CQ47" s="285">
        <f t="shared" si="61"/>
        <v>840</v>
      </c>
      <c r="CR47" s="137">
        <f t="shared" si="62"/>
        <v>4286</v>
      </c>
      <c r="CS47" s="75"/>
    </row>
    <row r="48" spans="1:97" s="52" customFormat="1" ht="12.75">
      <c r="A48" s="14" t="s">
        <v>153</v>
      </c>
      <c r="B48" s="73">
        <v>70835632</v>
      </c>
      <c r="C48" s="16"/>
      <c r="D48" s="17"/>
      <c r="E48" s="18"/>
      <c r="F48" s="18"/>
      <c r="G48" s="18"/>
      <c r="H48" s="19">
        <f t="shared" si="32"/>
        <v>0</v>
      </c>
      <c r="I48" s="20"/>
      <c r="J48" s="16"/>
      <c r="K48" s="287">
        <f t="shared" si="33"/>
        <v>0</v>
      </c>
      <c r="L48" s="137">
        <f t="shared" si="34"/>
        <v>0</v>
      </c>
      <c r="M48" s="14" t="s">
        <v>153</v>
      </c>
      <c r="N48" s="73">
        <v>70835632</v>
      </c>
      <c r="O48" s="16">
        <v>17.1</v>
      </c>
      <c r="P48" s="18">
        <v>3569</v>
      </c>
      <c r="Q48" s="18">
        <v>20</v>
      </c>
      <c r="R48" s="18">
        <v>1344</v>
      </c>
      <c r="S48" s="18">
        <v>270</v>
      </c>
      <c r="T48" s="19">
        <f t="shared" si="35"/>
        <v>5203</v>
      </c>
      <c r="U48" s="20">
        <v>807</v>
      </c>
      <c r="V48" s="16">
        <v>-3</v>
      </c>
      <c r="W48" s="241">
        <f t="shared" si="36"/>
        <v>804</v>
      </c>
      <c r="X48" s="282">
        <f t="shared" si="37"/>
        <v>6007</v>
      </c>
      <c r="Y48" s="14" t="s">
        <v>153</v>
      </c>
      <c r="Z48" s="73">
        <v>70835632</v>
      </c>
      <c r="AA48" s="16"/>
      <c r="AB48" s="18"/>
      <c r="AC48" s="18"/>
      <c r="AD48" s="18"/>
      <c r="AE48" s="18"/>
      <c r="AF48" s="19">
        <f t="shared" si="38"/>
        <v>0</v>
      </c>
      <c r="AG48" s="20"/>
      <c r="AH48" s="16"/>
      <c r="AI48" s="294">
        <f t="shared" si="39"/>
        <v>0</v>
      </c>
      <c r="AJ48" s="137">
        <f t="shared" si="40"/>
        <v>0</v>
      </c>
      <c r="AK48" s="14" t="s">
        <v>153</v>
      </c>
      <c r="AL48" s="73">
        <v>70835632</v>
      </c>
      <c r="AM48" s="16"/>
      <c r="AN48" s="18"/>
      <c r="AO48" s="18"/>
      <c r="AP48" s="18"/>
      <c r="AQ48" s="18"/>
      <c r="AR48" s="19">
        <f t="shared" si="41"/>
        <v>0</v>
      </c>
      <c r="AS48" s="20"/>
      <c r="AT48" s="16"/>
      <c r="AU48" s="294">
        <f t="shared" si="42"/>
        <v>0</v>
      </c>
      <c r="AV48" s="137">
        <f t="shared" si="43"/>
        <v>0</v>
      </c>
      <c r="AW48" s="14" t="s">
        <v>153</v>
      </c>
      <c r="AX48" s="73">
        <v>70835632</v>
      </c>
      <c r="AY48" s="16"/>
      <c r="AZ48" s="18"/>
      <c r="BA48" s="18"/>
      <c r="BB48" s="18"/>
      <c r="BC48" s="18"/>
      <c r="BD48" s="19">
        <f t="shared" si="44"/>
        <v>0</v>
      </c>
      <c r="BE48" s="63"/>
      <c r="BF48" s="169"/>
      <c r="BG48" s="216">
        <f t="shared" si="45"/>
        <v>0</v>
      </c>
      <c r="BH48" s="137">
        <f t="shared" si="46"/>
        <v>0</v>
      </c>
      <c r="BI48" s="14" t="s">
        <v>153</v>
      </c>
      <c r="BJ48" s="73">
        <v>70835632</v>
      </c>
      <c r="BK48" s="16"/>
      <c r="BL48" s="18"/>
      <c r="BM48" s="18"/>
      <c r="BN48" s="18"/>
      <c r="BO48" s="18"/>
      <c r="BP48" s="19">
        <f t="shared" si="47"/>
        <v>0</v>
      </c>
      <c r="BQ48" s="20"/>
      <c r="BR48" s="16"/>
      <c r="BS48" s="294">
        <f t="shared" si="48"/>
        <v>0</v>
      </c>
      <c r="BT48" s="137">
        <f t="shared" si="49"/>
        <v>0</v>
      </c>
      <c r="BU48" s="14" t="s">
        <v>153</v>
      </c>
      <c r="BV48" s="73">
        <v>70835632</v>
      </c>
      <c r="BW48" s="16"/>
      <c r="BX48" s="17"/>
      <c r="BY48" s="18"/>
      <c r="BZ48" s="18"/>
      <c r="CA48" s="18"/>
      <c r="CB48" s="19">
        <f t="shared" si="50"/>
        <v>0</v>
      </c>
      <c r="CC48" s="63"/>
      <c r="CD48" s="183"/>
      <c r="CE48" s="301">
        <f t="shared" si="51"/>
        <v>0</v>
      </c>
      <c r="CF48" s="142">
        <f t="shared" si="52"/>
        <v>0</v>
      </c>
      <c r="CG48" s="14" t="s">
        <v>153</v>
      </c>
      <c r="CH48" s="168">
        <v>70835632</v>
      </c>
      <c r="CI48" s="169">
        <f t="shared" si="53"/>
        <v>17.1</v>
      </c>
      <c r="CJ48" s="87">
        <f t="shared" si="54"/>
        <v>3569</v>
      </c>
      <c r="CK48" s="87">
        <f t="shared" si="55"/>
        <v>20</v>
      </c>
      <c r="CL48" s="87">
        <f t="shared" si="56"/>
        <v>1344</v>
      </c>
      <c r="CM48" s="87">
        <f t="shared" si="57"/>
        <v>270</v>
      </c>
      <c r="CN48" s="21">
        <f t="shared" si="58"/>
        <v>5203</v>
      </c>
      <c r="CO48" s="132">
        <f t="shared" si="59"/>
        <v>807</v>
      </c>
      <c r="CP48" s="241">
        <f t="shared" si="60"/>
        <v>-3</v>
      </c>
      <c r="CQ48" s="285">
        <f t="shared" si="61"/>
        <v>804</v>
      </c>
      <c r="CR48" s="137">
        <f t="shared" si="62"/>
        <v>6007</v>
      </c>
      <c r="CS48" s="75"/>
    </row>
    <row r="49" spans="1:97" s="52" customFormat="1" ht="12.75">
      <c r="A49" s="14" t="s">
        <v>154</v>
      </c>
      <c r="B49" s="73">
        <v>63834383</v>
      </c>
      <c r="C49" s="16"/>
      <c r="D49" s="17"/>
      <c r="E49" s="18"/>
      <c r="F49" s="18"/>
      <c r="G49" s="18"/>
      <c r="H49" s="19">
        <f t="shared" si="32"/>
        <v>0</v>
      </c>
      <c r="I49" s="20"/>
      <c r="J49" s="16"/>
      <c r="K49" s="287">
        <f t="shared" si="33"/>
        <v>0</v>
      </c>
      <c r="L49" s="137">
        <f t="shared" si="34"/>
        <v>0</v>
      </c>
      <c r="M49" s="14" t="s">
        <v>154</v>
      </c>
      <c r="N49" s="73">
        <v>63834383</v>
      </c>
      <c r="O49" s="16">
        <v>35.8</v>
      </c>
      <c r="P49" s="18">
        <v>7479</v>
      </c>
      <c r="Q49" s="18">
        <v>150</v>
      </c>
      <c r="R49" s="18">
        <v>2843</v>
      </c>
      <c r="S49" s="18">
        <v>625</v>
      </c>
      <c r="T49" s="19">
        <f t="shared" si="35"/>
        <v>11097</v>
      </c>
      <c r="U49" s="20">
        <v>1867</v>
      </c>
      <c r="V49" s="16">
        <v>-41</v>
      </c>
      <c r="W49" s="241">
        <f t="shared" si="36"/>
        <v>1826</v>
      </c>
      <c r="X49" s="282">
        <f t="shared" si="37"/>
        <v>12923</v>
      </c>
      <c r="Y49" s="14" t="s">
        <v>154</v>
      </c>
      <c r="Z49" s="73">
        <v>63834383</v>
      </c>
      <c r="AA49" s="16"/>
      <c r="AB49" s="18"/>
      <c r="AC49" s="18"/>
      <c r="AD49" s="18"/>
      <c r="AE49" s="18"/>
      <c r="AF49" s="19">
        <f t="shared" si="38"/>
        <v>0</v>
      </c>
      <c r="AG49" s="20"/>
      <c r="AH49" s="16"/>
      <c r="AI49" s="294">
        <f t="shared" si="39"/>
        <v>0</v>
      </c>
      <c r="AJ49" s="137">
        <f t="shared" si="40"/>
        <v>0</v>
      </c>
      <c r="AK49" s="14" t="s">
        <v>154</v>
      </c>
      <c r="AL49" s="73">
        <v>63834383</v>
      </c>
      <c r="AM49" s="16"/>
      <c r="AN49" s="18"/>
      <c r="AO49" s="18"/>
      <c r="AP49" s="18"/>
      <c r="AQ49" s="18"/>
      <c r="AR49" s="19">
        <f t="shared" si="41"/>
        <v>0</v>
      </c>
      <c r="AS49" s="20"/>
      <c r="AT49" s="16"/>
      <c r="AU49" s="294">
        <f t="shared" si="42"/>
        <v>0</v>
      </c>
      <c r="AV49" s="137">
        <f t="shared" si="43"/>
        <v>0</v>
      </c>
      <c r="AW49" s="14" t="s">
        <v>154</v>
      </c>
      <c r="AX49" s="73">
        <v>63834383</v>
      </c>
      <c r="AY49" s="16"/>
      <c r="AZ49" s="18"/>
      <c r="BA49" s="18"/>
      <c r="BB49" s="18"/>
      <c r="BC49" s="18"/>
      <c r="BD49" s="19">
        <f t="shared" si="44"/>
        <v>0</v>
      </c>
      <c r="BE49" s="63"/>
      <c r="BF49" s="169"/>
      <c r="BG49" s="216">
        <f t="shared" si="45"/>
        <v>0</v>
      </c>
      <c r="BH49" s="137">
        <f t="shared" si="46"/>
        <v>0</v>
      </c>
      <c r="BI49" s="14" t="s">
        <v>154</v>
      </c>
      <c r="BJ49" s="73">
        <v>63834383</v>
      </c>
      <c r="BK49" s="16"/>
      <c r="BL49" s="18"/>
      <c r="BM49" s="18"/>
      <c r="BN49" s="18"/>
      <c r="BO49" s="18"/>
      <c r="BP49" s="19">
        <f t="shared" si="47"/>
        <v>0</v>
      </c>
      <c r="BQ49" s="20"/>
      <c r="BR49" s="16"/>
      <c r="BS49" s="294">
        <f t="shared" si="48"/>
        <v>0</v>
      </c>
      <c r="BT49" s="137">
        <f t="shared" si="49"/>
        <v>0</v>
      </c>
      <c r="BU49" s="14" t="s">
        <v>154</v>
      </c>
      <c r="BV49" s="73">
        <v>63834383</v>
      </c>
      <c r="BW49" s="16">
        <v>4</v>
      </c>
      <c r="BX49" s="17">
        <v>890</v>
      </c>
      <c r="BY49" s="18">
        <v>0</v>
      </c>
      <c r="BZ49" s="18">
        <v>332</v>
      </c>
      <c r="CA49" s="18">
        <v>0</v>
      </c>
      <c r="CB49" s="19">
        <f t="shared" si="50"/>
        <v>1222</v>
      </c>
      <c r="CC49" s="63">
        <v>0</v>
      </c>
      <c r="CD49" s="183"/>
      <c r="CE49" s="301">
        <f t="shared" si="51"/>
        <v>0</v>
      </c>
      <c r="CF49" s="142">
        <f t="shared" si="52"/>
        <v>1222</v>
      </c>
      <c r="CG49" s="14" t="s">
        <v>154</v>
      </c>
      <c r="CH49" s="168">
        <v>63834383</v>
      </c>
      <c r="CI49" s="169">
        <f t="shared" si="53"/>
        <v>39.8</v>
      </c>
      <c r="CJ49" s="87">
        <f t="shared" si="54"/>
        <v>8369</v>
      </c>
      <c r="CK49" s="87">
        <f t="shared" si="55"/>
        <v>150</v>
      </c>
      <c r="CL49" s="87">
        <f t="shared" si="56"/>
        <v>3175</v>
      </c>
      <c r="CM49" s="87">
        <f t="shared" si="57"/>
        <v>625</v>
      </c>
      <c r="CN49" s="21">
        <f t="shared" si="58"/>
        <v>12319</v>
      </c>
      <c r="CO49" s="132">
        <f t="shared" si="59"/>
        <v>1867</v>
      </c>
      <c r="CP49" s="241">
        <f t="shared" si="60"/>
        <v>-41</v>
      </c>
      <c r="CQ49" s="285">
        <f t="shared" si="61"/>
        <v>1826</v>
      </c>
      <c r="CR49" s="137">
        <f t="shared" si="62"/>
        <v>14145</v>
      </c>
      <c r="CS49" s="75"/>
    </row>
    <row r="50" spans="1:97" s="52" customFormat="1" ht="12.75">
      <c r="A50" s="14" t="s">
        <v>155</v>
      </c>
      <c r="B50" s="73">
        <v>70835578</v>
      </c>
      <c r="C50" s="16"/>
      <c r="D50" s="17"/>
      <c r="E50" s="18"/>
      <c r="F50" s="18"/>
      <c r="G50" s="18"/>
      <c r="H50" s="19">
        <f t="shared" si="32"/>
        <v>0</v>
      </c>
      <c r="I50" s="20"/>
      <c r="J50" s="16"/>
      <c r="K50" s="287">
        <f t="shared" si="33"/>
        <v>0</v>
      </c>
      <c r="L50" s="137">
        <f t="shared" si="34"/>
        <v>0</v>
      </c>
      <c r="M50" s="14" t="s">
        <v>155</v>
      </c>
      <c r="N50" s="73">
        <v>70835578</v>
      </c>
      <c r="O50" s="16">
        <v>34.6</v>
      </c>
      <c r="P50" s="18">
        <v>6852</v>
      </c>
      <c r="Q50" s="18">
        <v>0</v>
      </c>
      <c r="R50" s="18">
        <v>2566</v>
      </c>
      <c r="S50" s="18">
        <v>380</v>
      </c>
      <c r="T50" s="19">
        <f t="shared" si="35"/>
        <v>9798</v>
      </c>
      <c r="U50" s="20">
        <v>1755</v>
      </c>
      <c r="V50" s="16">
        <v>-51</v>
      </c>
      <c r="W50" s="241">
        <f t="shared" si="36"/>
        <v>1704</v>
      </c>
      <c r="X50" s="282">
        <f t="shared" si="37"/>
        <v>11502</v>
      </c>
      <c r="Y50" s="14" t="s">
        <v>155</v>
      </c>
      <c r="Z50" s="73">
        <v>70835578</v>
      </c>
      <c r="AA50" s="16"/>
      <c r="AB50" s="18"/>
      <c r="AC50" s="18"/>
      <c r="AD50" s="18"/>
      <c r="AE50" s="18"/>
      <c r="AF50" s="19">
        <f t="shared" si="38"/>
        <v>0</v>
      </c>
      <c r="AG50" s="20"/>
      <c r="AH50" s="16"/>
      <c r="AI50" s="294">
        <f t="shared" si="39"/>
        <v>0</v>
      </c>
      <c r="AJ50" s="137">
        <f t="shared" si="40"/>
        <v>0</v>
      </c>
      <c r="AK50" s="14" t="s">
        <v>155</v>
      </c>
      <c r="AL50" s="73">
        <v>70835578</v>
      </c>
      <c r="AM50" s="16"/>
      <c r="AN50" s="18"/>
      <c r="AO50" s="18"/>
      <c r="AP50" s="18"/>
      <c r="AQ50" s="18"/>
      <c r="AR50" s="19">
        <f t="shared" si="41"/>
        <v>0</v>
      </c>
      <c r="AS50" s="20"/>
      <c r="AT50" s="16"/>
      <c r="AU50" s="294">
        <f t="shared" si="42"/>
        <v>0</v>
      </c>
      <c r="AV50" s="137">
        <f t="shared" si="43"/>
        <v>0</v>
      </c>
      <c r="AW50" s="14" t="s">
        <v>155</v>
      </c>
      <c r="AX50" s="73">
        <v>70835578</v>
      </c>
      <c r="AY50" s="16"/>
      <c r="AZ50" s="18"/>
      <c r="BA50" s="18"/>
      <c r="BB50" s="18"/>
      <c r="BC50" s="18"/>
      <c r="BD50" s="19">
        <f t="shared" si="44"/>
        <v>0</v>
      </c>
      <c r="BE50" s="63"/>
      <c r="BF50" s="169"/>
      <c r="BG50" s="216">
        <f t="shared" si="45"/>
        <v>0</v>
      </c>
      <c r="BH50" s="137">
        <f t="shared" si="46"/>
        <v>0</v>
      </c>
      <c r="BI50" s="14" t="s">
        <v>155</v>
      </c>
      <c r="BJ50" s="73">
        <v>70835578</v>
      </c>
      <c r="BK50" s="16"/>
      <c r="BL50" s="18"/>
      <c r="BM50" s="18"/>
      <c r="BN50" s="18"/>
      <c r="BO50" s="18"/>
      <c r="BP50" s="19">
        <f t="shared" si="47"/>
        <v>0</v>
      </c>
      <c r="BQ50" s="20"/>
      <c r="BR50" s="16"/>
      <c r="BS50" s="294">
        <f t="shared" si="48"/>
        <v>0</v>
      </c>
      <c r="BT50" s="137">
        <f t="shared" si="49"/>
        <v>0</v>
      </c>
      <c r="BU50" s="14" t="s">
        <v>155</v>
      </c>
      <c r="BV50" s="73">
        <v>70835578</v>
      </c>
      <c r="BW50" s="16">
        <v>2.9</v>
      </c>
      <c r="BX50" s="17">
        <v>560</v>
      </c>
      <c r="BY50" s="18">
        <v>84</v>
      </c>
      <c r="BZ50" s="18">
        <v>237</v>
      </c>
      <c r="CA50" s="18">
        <v>0</v>
      </c>
      <c r="CB50" s="19">
        <f t="shared" si="50"/>
        <v>881</v>
      </c>
      <c r="CC50" s="63">
        <v>0</v>
      </c>
      <c r="CD50" s="183"/>
      <c r="CE50" s="301">
        <f t="shared" si="51"/>
        <v>0</v>
      </c>
      <c r="CF50" s="142">
        <f t="shared" si="52"/>
        <v>881</v>
      </c>
      <c r="CG50" s="14" t="s">
        <v>155</v>
      </c>
      <c r="CH50" s="168">
        <v>70835578</v>
      </c>
      <c r="CI50" s="169">
        <f t="shared" si="53"/>
        <v>37.5</v>
      </c>
      <c r="CJ50" s="87">
        <f t="shared" si="54"/>
        <v>7412</v>
      </c>
      <c r="CK50" s="87">
        <f t="shared" si="55"/>
        <v>84</v>
      </c>
      <c r="CL50" s="87">
        <f t="shared" si="56"/>
        <v>2803</v>
      </c>
      <c r="CM50" s="87">
        <f t="shared" si="57"/>
        <v>380</v>
      </c>
      <c r="CN50" s="21">
        <f t="shared" si="58"/>
        <v>10679</v>
      </c>
      <c r="CO50" s="132">
        <f t="shared" si="59"/>
        <v>1755</v>
      </c>
      <c r="CP50" s="241">
        <f t="shared" si="60"/>
        <v>-51</v>
      </c>
      <c r="CQ50" s="285">
        <f t="shared" si="61"/>
        <v>1704</v>
      </c>
      <c r="CR50" s="137">
        <f t="shared" si="62"/>
        <v>12383</v>
      </c>
      <c r="CS50" s="75"/>
    </row>
    <row r="51" spans="1:97" s="52" customFormat="1" ht="12.75">
      <c r="A51" s="14" t="s">
        <v>156</v>
      </c>
      <c r="B51" s="73">
        <v>61385450</v>
      </c>
      <c r="C51" s="16"/>
      <c r="D51" s="17"/>
      <c r="E51" s="18"/>
      <c r="F51" s="18"/>
      <c r="G51" s="18"/>
      <c r="H51" s="19">
        <f t="shared" si="32"/>
        <v>0</v>
      </c>
      <c r="I51" s="20"/>
      <c r="J51" s="16"/>
      <c r="K51" s="287">
        <f t="shared" si="33"/>
        <v>0</v>
      </c>
      <c r="L51" s="137">
        <f t="shared" si="34"/>
        <v>0</v>
      </c>
      <c r="M51" s="14" t="s">
        <v>156</v>
      </c>
      <c r="N51" s="73">
        <v>61385450</v>
      </c>
      <c r="O51" s="16">
        <v>15.7</v>
      </c>
      <c r="P51" s="18">
        <v>3493</v>
      </c>
      <c r="Q51" s="18">
        <v>20</v>
      </c>
      <c r="R51" s="18">
        <v>1313</v>
      </c>
      <c r="S51" s="18">
        <v>120</v>
      </c>
      <c r="T51" s="19">
        <f t="shared" si="35"/>
        <v>4946</v>
      </c>
      <c r="U51" s="20">
        <v>510</v>
      </c>
      <c r="V51" s="16">
        <v>23</v>
      </c>
      <c r="W51" s="241">
        <f t="shared" si="36"/>
        <v>533</v>
      </c>
      <c r="X51" s="282">
        <f t="shared" si="37"/>
        <v>5479</v>
      </c>
      <c r="Y51" s="14" t="s">
        <v>156</v>
      </c>
      <c r="Z51" s="73">
        <v>61385450</v>
      </c>
      <c r="AA51" s="16"/>
      <c r="AB51" s="18"/>
      <c r="AC51" s="18"/>
      <c r="AD51" s="18"/>
      <c r="AE51" s="18"/>
      <c r="AF51" s="19">
        <f t="shared" si="38"/>
        <v>0</v>
      </c>
      <c r="AG51" s="20"/>
      <c r="AH51" s="16"/>
      <c r="AI51" s="294">
        <f t="shared" si="39"/>
        <v>0</v>
      </c>
      <c r="AJ51" s="137">
        <f t="shared" si="40"/>
        <v>0</v>
      </c>
      <c r="AK51" s="14" t="s">
        <v>156</v>
      </c>
      <c r="AL51" s="73">
        <v>61385450</v>
      </c>
      <c r="AM51" s="16"/>
      <c r="AN51" s="18"/>
      <c r="AO51" s="18"/>
      <c r="AP51" s="18"/>
      <c r="AQ51" s="18"/>
      <c r="AR51" s="19">
        <f t="shared" si="41"/>
        <v>0</v>
      </c>
      <c r="AS51" s="20"/>
      <c r="AT51" s="16"/>
      <c r="AU51" s="294">
        <f t="shared" si="42"/>
        <v>0</v>
      </c>
      <c r="AV51" s="137">
        <f t="shared" si="43"/>
        <v>0</v>
      </c>
      <c r="AW51" s="14" t="s">
        <v>156</v>
      </c>
      <c r="AX51" s="73">
        <v>61385450</v>
      </c>
      <c r="AY51" s="16"/>
      <c r="AZ51" s="18"/>
      <c r="BA51" s="18"/>
      <c r="BB51" s="18"/>
      <c r="BC51" s="18"/>
      <c r="BD51" s="19">
        <f t="shared" si="44"/>
        <v>0</v>
      </c>
      <c r="BE51" s="63"/>
      <c r="BF51" s="169"/>
      <c r="BG51" s="216">
        <f t="shared" si="45"/>
        <v>0</v>
      </c>
      <c r="BH51" s="137">
        <f t="shared" si="46"/>
        <v>0</v>
      </c>
      <c r="BI51" s="14" t="s">
        <v>156</v>
      </c>
      <c r="BJ51" s="73">
        <v>61385450</v>
      </c>
      <c r="BK51" s="16"/>
      <c r="BL51" s="18"/>
      <c r="BM51" s="18"/>
      <c r="BN51" s="18"/>
      <c r="BO51" s="18"/>
      <c r="BP51" s="19">
        <f t="shared" si="47"/>
        <v>0</v>
      </c>
      <c r="BQ51" s="20"/>
      <c r="BR51" s="16"/>
      <c r="BS51" s="294">
        <f t="shared" si="48"/>
        <v>0</v>
      </c>
      <c r="BT51" s="137">
        <f t="shared" si="49"/>
        <v>0</v>
      </c>
      <c r="BU51" s="14" t="s">
        <v>156</v>
      </c>
      <c r="BV51" s="73">
        <v>61385450</v>
      </c>
      <c r="BW51" s="16"/>
      <c r="BX51" s="17"/>
      <c r="BY51" s="18"/>
      <c r="BZ51" s="18"/>
      <c r="CA51" s="18"/>
      <c r="CB51" s="19">
        <f t="shared" si="50"/>
        <v>0</v>
      </c>
      <c r="CC51" s="63"/>
      <c r="CD51" s="183"/>
      <c r="CE51" s="301">
        <f t="shared" si="51"/>
        <v>0</v>
      </c>
      <c r="CF51" s="142">
        <f t="shared" si="52"/>
        <v>0</v>
      </c>
      <c r="CG51" s="14" t="s">
        <v>156</v>
      </c>
      <c r="CH51" s="168">
        <v>61385450</v>
      </c>
      <c r="CI51" s="169">
        <f t="shared" si="53"/>
        <v>15.7</v>
      </c>
      <c r="CJ51" s="87">
        <f t="shared" si="54"/>
        <v>3493</v>
      </c>
      <c r="CK51" s="87">
        <f t="shared" si="55"/>
        <v>20</v>
      </c>
      <c r="CL51" s="87">
        <f t="shared" si="56"/>
        <v>1313</v>
      </c>
      <c r="CM51" s="87">
        <f t="shared" si="57"/>
        <v>120</v>
      </c>
      <c r="CN51" s="21">
        <f t="shared" si="58"/>
        <v>4946</v>
      </c>
      <c r="CO51" s="132">
        <f t="shared" si="59"/>
        <v>510</v>
      </c>
      <c r="CP51" s="241">
        <f t="shared" si="60"/>
        <v>23</v>
      </c>
      <c r="CQ51" s="285">
        <f t="shared" si="61"/>
        <v>533</v>
      </c>
      <c r="CR51" s="137">
        <f t="shared" si="62"/>
        <v>5479</v>
      </c>
      <c r="CS51" s="75"/>
    </row>
    <row r="52" spans="1:97" s="52" customFormat="1" ht="12.75">
      <c r="A52" s="14" t="s">
        <v>157</v>
      </c>
      <c r="B52" s="73">
        <v>65401646</v>
      </c>
      <c r="C52" s="16"/>
      <c r="D52" s="17"/>
      <c r="E52" s="18"/>
      <c r="F52" s="18"/>
      <c r="G52" s="18"/>
      <c r="H52" s="19">
        <f t="shared" si="32"/>
        <v>0</v>
      </c>
      <c r="I52" s="20"/>
      <c r="J52" s="16"/>
      <c r="K52" s="287">
        <f t="shared" si="33"/>
        <v>0</v>
      </c>
      <c r="L52" s="137">
        <f t="shared" si="34"/>
        <v>0</v>
      </c>
      <c r="M52" s="14" t="s">
        <v>157</v>
      </c>
      <c r="N52" s="73">
        <v>65401646</v>
      </c>
      <c r="O52" s="16">
        <v>20.6</v>
      </c>
      <c r="P52" s="18">
        <v>4039</v>
      </c>
      <c r="Q52" s="18">
        <v>87</v>
      </c>
      <c r="R52" s="18">
        <v>1535</v>
      </c>
      <c r="S52" s="18">
        <v>220</v>
      </c>
      <c r="T52" s="19">
        <f t="shared" si="35"/>
        <v>5881</v>
      </c>
      <c r="U52" s="20">
        <v>381</v>
      </c>
      <c r="V52" s="16">
        <v>-19</v>
      </c>
      <c r="W52" s="241">
        <f t="shared" si="36"/>
        <v>362</v>
      </c>
      <c r="X52" s="282">
        <f t="shared" si="37"/>
        <v>6243</v>
      </c>
      <c r="Y52" s="14" t="s">
        <v>157</v>
      </c>
      <c r="Z52" s="73">
        <v>65401646</v>
      </c>
      <c r="AA52" s="16"/>
      <c r="AB52" s="18"/>
      <c r="AC52" s="18"/>
      <c r="AD52" s="18"/>
      <c r="AE52" s="18"/>
      <c r="AF52" s="19">
        <f t="shared" si="38"/>
        <v>0</v>
      </c>
      <c r="AG52" s="20"/>
      <c r="AH52" s="16"/>
      <c r="AI52" s="294">
        <f t="shared" si="39"/>
        <v>0</v>
      </c>
      <c r="AJ52" s="137">
        <f t="shared" si="40"/>
        <v>0</v>
      </c>
      <c r="AK52" s="14" t="s">
        <v>157</v>
      </c>
      <c r="AL52" s="73">
        <v>65401646</v>
      </c>
      <c r="AM52" s="16"/>
      <c r="AN52" s="18"/>
      <c r="AO52" s="18"/>
      <c r="AP52" s="18"/>
      <c r="AQ52" s="18"/>
      <c r="AR52" s="19">
        <f t="shared" si="41"/>
        <v>0</v>
      </c>
      <c r="AS52" s="20"/>
      <c r="AT52" s="16"/>
      <c r="AU52" s="294">
        <f t="shared" si="42"/>
        <v>0</v>
      </c>
      <c r="AV52" s="137">
        <f t="shared" si="43"/>
        <v>0</v>
      </c>
      <c r="AW52" s="14" t="s">
        <v>157</v>
      </c>
      <c r="AX52" s="73">
        <v>65401646</v>
      </c>
      <c r="AY52" s="16"/>
      <c r="AZ52" s="18"/>
      <c r="BA52" s="18"/>
      <c r="BB52" s="18"/>
      <c r="BC52" s="18"/>
      <c r="BD52" s="19">
        <f t="shared" si="44"/>
        <v>0</v>
      </c>
      <c r="BE52" s="63"/>
      <c r="BF52" s="169"/>
      <c r="BG52" s="216">
        <f t="shared" si="45"/>
        <v>0</v>
      </c>
      <c r="BH52" s="137">
        <f t="shared" si="46"/>
        <v>0</v>
      </c>
      <c r="BI52" s="14" t="s">
        <v>157</v>
      </c>
      <c r="BJ52" s="73">
        <v>65401646</v>
      </c>
      <c r="BK52" s="16"/>
      <c r="BL52" s="18"/>
      <c r="BM52" s="18"/>
      <c r="BN52" s="18"/>
      <c r="BO52" s="18"/>
      <c r="BP52" s="19">
        <f t="shared" si="47"/>
        <v>0</v>
      </c>
      <c r="BQ52" s="20"/>
      <c r="BR52" s="16"/>
      <c r="BS52" s="294">
        <f t="shared" si="48"/>
        <v>0</v>
      </c>
      <c r="BT52" s="137">
        <f t="shared" si="49"/>
        <v>0</v>
      </c>
      <c r="BU52" s="14" t="s">
        <v>157</v>
      </c>
      <c r="BV52" s="73">
        <v>65401646</v>
      </c>
      <c r="BW52" s="16">
        <v>2.6</v>
      </c>
      <c r="BX52" s="17">
        <v>474</v>
      </c>
      <c r="BY52" s="18">
        <v>0</v>
      </c>
      <c r="BZ52" s="18">
        <v>178</v>
      </c>
      <c r="CA52" s="18">
        <v>0</v>
      </c>
      <c r="CB52" s="19">
        <f t="shared" si="50"/>
        <v>652</v>
      </c>
      <c r="CC52" s="63">
        <v>0</v>
      </c>
      <c r="CD52" s="183"/>
      <c r="CE52" s="301">
        <f t="shared" si="51"/>
        <v>0</v>
      </c>
      <c r="CF52" s="142">
        <f t="shared" si="52"/>
        <v>652</v>
      </c>
      <c r="CG52" s="14" t="s">
        <v>157</v>
      </c>
      <c r="CH52" s="168">
        <v>65401646</v>
      </c>
      <c r="CI52" s="169">
        <f t="shared" si="53"/>
        <v>23.200000000000003</v>
      </c>
      <c r="CJ52" s="87">
        <f t="shared" si="54"/>
        <v>4513</v>
      </c>
      <c r="CK52" s="87">
        <f t="shared" si="55"/>
        <v>87</v>
      </c>
      <c r="CL52" s="87">
        <f t="shared" si="56"/>
        <v>1713</v>
      </c>
      <c r="CM52" s="87">
        <f t="shared" si="57"/>
        <v>220</v>
      </c>
      <c r="CN52" s="21">
        <f t="shared" si="58"/>
        <v>6533</v>
      </c>
      <c r="CO52" s="132">
        <f t="shared" si="59"/>
        <v>381</v>
      </c>
      <c r="CP52" s="241">
        <f t="shared" si="60"/>
        <v>-19</v>
      </c>
      <c r="CQ52" s="285">
        <f t="shared" si="61"/>
        <v>362</v>
      </c>
      <c r="CR52" s="137">
        <f t="shared" si="62"/>
        <v>6895</v>
      </c>
      <c r="CS52" s="75"/>
    </row>
    <row r="53" spans="1:97" s="52" customFormat="1" ht="12.75">
      <c r="A53" s="14" t="s">
        <v>158</v>
      </c>
      <c r="B53" s="73">
        <v>61385425</v>
      </c>
      <c r="C53" s="16"/>
      <c r="D53" s="17"/>
      <c r="E53" s="18"/>
      <c r="F53" s="18"/>
      <c r="G53" s="18"/>
      <c r="H53" s="19">
        <f t="shared" si="32"/>
        <v>0</v>
      </c>
      <c r="I53" s="20"/>
      <c r="J53" s="16"/>
      <c r="K53" s="287">
        <f t="shared" si="33"/>
        <v>0</v>
      </c>
      <c r="L53" s="137">
        <f t="shared" si="34"/>
        <v>0</v>
      </c>
      <c r="M53" s="14" t="s">
        <v>158</v>
      </c>
      <c r="N53" s="73">
        <v>61385425</v>
      </c>
      <c r="O53" s="16">
        <v>30.9</v>
      </c>
      <c r="P53" s="18">
        <v>5932</v>
      </c>
      <c r="Q53" s="18">
        <v>45</v>
      </c>
      <c r="R53" s="18">
        <v>2234</v>
      </c>
      <c r="S53" s="18">
        <v>125</v>
      </c>
      <c r="T53" s="19">
        <f t="shared" si="35"/>
        <v>8336</v>
      </c>
      <c r="U53" s="20">
        <v>1348</v>
      </c>
      <c r="V53" s="16">
        <v>-12</v>
      </c>
      <c r="W53" s="241">
        <f t="shared" si="36"/>
        <v>1336</v>
      </c>
      <c r="X53" s="282">
        <f t="shared" si="37"/>
        <v>9672</v>
      </c>
      <c r="Y53" s="14" t="s">
        <v>158</v>
      </c>
      <c r="Z53" s="73">
        <v>61385425</v>
      </c>
      <c r="AA53" s="16"/>
      <c r="AB53" s="18"/>
      <c r="AC53" s="18"/>
      <c r="AD53" s="18"/>
      <c r="AE53" s="18"/>
      <c r="AF53" s="19">
        <f t="shared" si="38"/>
        <v>0</v>
      </c>
      <c r="AG53" s="20"/>
      <c r="AH53" s="16"/>
      <c r="AI53" s="294">
        <f t="shared" si="39"/>
        <v>0</v>
      </c>
      <c r="AJ53" s="137">
        <f t="shared" si="40"/>
        <v>0</v>
      </c>
      <c r="AK53" s="14" t="s">
        <v>158</v>
      </c>
      <c r="AL53" s="73">
        <v>61385425</v>
      </c>
      <c r="AM53" s="16"/>
      <c r="AN53" s="18"/>
      <c r="AO53" s="18"/>
      <c r="AP53" s="18"/>
      <c r="AQ53" s="18"/>
      <c r="AR53" s="19">
        <f t="shared" si="41"/>
        <v>0</v>
      </c>
      <c r="AS53" s="20"/>
      <c r="AT53" s="16"/>
      <c r="AU53" s="294">
        <f t="shared" si="42"/>
        <v>0</v>
      </c>
      <c r="AV53" s="137">
        <f t="shared" si="43"/>
        <v>0</v>
      </c>
      <c r="AW53" s="14" t="s">
        <v>158</v>
      </c>
      <c r="AX53" s="73">
        <v>61385425</v>
      </c>
      <c r="AY53" s="16"/>
      <c r="AZ53" s="18"/>
      <c r="BA53" s="18"/>
      <c r="BB53" s="18"/>
      <c r="BC53" s="18"/>
      <c r="BD53" s="19">
        <f t="shared" si="44"/>
        <v>0</v>
      </c>
      <c r="BE53" s="63"/>
      <c r="BF53" s="169"/>
      <c r="BG53" s="216">
        <f t="shared" si="45"/>
        <v>0</v>
      </c>
      <c r="BH53" s="137">
        <f t="shared" si="46"/>
        <v>0</v>
      </c>
      <c r="BI53" s="14" t="s">
        <v>158</v>
      </c>
      <c r="BJ53" s="73">
        <v>61385425</v>
      </c>
      <c r="BK53" s="16"/>
      <c r="BL53" s="18"/>
      <c r="BM53" s="18"/>
      <c r="BN53" s="18"/>
      <c r="BO53" s="18"/>
      <c r="BP53" s="19">
        <f t="shared" si="47"/>
        <v>0</v>
      </c>
      <c r="BQ53" s="20"/>
      <c r="BR53" s="16"/>
      <c r="BS53" s="294">
        <f t="shared" si="48"/>
        <v>0</v>
      </c>
      <c r="BT53" s="137">
        <f t="shared" si="49"/>
        <v>0</v>
      </c>
      <c r="BU53" s="14" t="s">
        <v>158</v>
      </c>
      <c r="BV53" s="73">
        <v>61385425</v>
      </c>
      <c r="BW53" s="16"/>
      <c r="BX53" s="17"/>
      <c r="BY53" s="18"/>
      <c r="BZ53" s="18"/>
      <c r="CA53" s="18"/>
      <c r="CB53" s="19">
        <f t="shared" si="50"/>
        <v>0</v>
      </c>
      <c r="CC53" s="63"/>
      <c r="CD53" s="183"/>
      <c r="CE53" s="301">
        <f t="shared" si="51"/>
        <v>0</v>
      </c>
      <c r="CF53" s="142">
        <f t="shared" si="52"/>
        <v>0</v>
      </c>
      <c r="CG53" s="14" t="s">
        <v>158</v>
      </c>
      <c r="CH53" s="168">
        <v>61385425</v>
      </c>
      <c r="CI53" s="169">
        <f t="shared" si="53"/>
        <v>30.9</v>
      </c>
      <c r="CJ53" s="87">
        <f t="shared" si="54"/>
        <v>5932</v>
      </c>
      <c r="CK53" s="87">
        <f t="shared" si="55"/>
        <v>45</v>
      </c>
      <c r="CL53" s="87">
        <f t="shared" si="56"/>
        <v>2234</v>
      </c>
      <c r="CM53" s="87">
        <f t="shared" si="57"/>
        <v>125</v>
      </c>
      <c r="CN53" s="21">
        <f t="shared" si="58"/>
        <v>8336</v>
      </c>
      <c r="CO53" s="132">
        <f t="shared" si="59"/>
        <v>1348</v>
      </c>
      <c r="CP53" s="241">
        <f t="shared" si="60"/>
        <v>-12</v>
      </c>
      <c r="CQ53" s="285">
        <f t="shared" si="61"/>
        <v>1336</v>
      </c>
      <c r="CR53" s="137">
        <f t="shared" si="62"/>
        <v>9672</v>
      </c>
      <c r="CS53" s="75"/>
    </row>
    <row r="54" spans="1:97" s="52" customFormat="1" ht="13.5" thickBot="1">
      <c r="A54" s="22" t="s">
        <v>299</v>
      </c>
      <c r="B54" s="171">
        <v>70873160</v>
      </c>
      <c r="C54" s="90"/>
      <c r="D54" s="91"/>
      <c r="E54" s="92"/>
      <c r="F54" s="92"/>
      <c r="G54" s="92"/>
      <c r="H54" s="209"/>
      <c r="I54" s="28"/>
      <c r="J54" s="24"/>
      <c r="K54" s="287">
        <f t="shared" si="33"/>
        <v>0</v>
      </c>
      <c r="L54" s="137">
        <f t="shared" si="34"/>
        <v>0</v>
      </c>
      <c r="M54" s="147" t="s">
        <v>299</v>
      </c>
      <c r="N54" s="172">
        <v>70873160</v>
      </c>
      <c r="O54" s="173">
        <v>0</v>
      </c>
      <c r="P54" s="144">
        <v>24</v>
      </c>
      <c r="Q54" s="144">
        <v>0</v>
      </c>
      <c r="R54" s="144">
        <v>9</v>
      </c>
      <c r="S54" s="144">
        <v>0</v>
      </c>
      <c r="T54" s="27">
        <f t="shared" si="35"/>
        <v>33</v>
      </c>
      <c r="U54" s="28"/>
      <c r="V54" s="24"/>
      <c r="W54" s="241">
        <f t="shared" si="36"/>
        <v>0</v>
      </c>
      <c r="X54" s="282">
        <f t="shared" si="37"/>
        <v>33</v>
      </c>
      <c r="Y54" s="77" t="s">
        <v>299</v>
      </c>
      <c r="Z54" s="170">
        <v>70873160</v>
      </c>
      <c r="AA54" s="24"/>
      <c r="AB54" s="26"/>
      <c r="AC54" s="26"/>
      <c r="AD54" s="26"/>
      <c r="AE54" s="26"/>
      <c r="AF54" s="27"/>
      <c r="AG54" s="28"/>
      <c r="AH54" s="24"/>
      <c r="AI54" s="295">
        <f t="shared" si="39"/>
        <v>0</v>
      </c>
      <c r="AJ54" s="220">
        <f t="shared" si="40"/>
        <v>0</v>
      </c>
      <c r="AK54" s="77" t="s">
        <v>299</v>
      </c>
      <c r="AL54" s="170">
        <v>70873160</v>
      </c>
      <c r="AM54" s="24"/>
      <c r="AN54" s="26"/>
      <c r="AO54" s="26"/>
      <c r="AP54" s="26"/>
      <c r="AQ54" s="26"/>
      <c r="AR54" s="27"/>
      <c r="AS54" s="28"/>
      <c r="AT54" s="24"/>
      <c r="AU54" s="295">
        <f t="shared" si="42"/>
        <v>0</v>
      </c>
      <c r="AV54" s="220">
        <f t="shared" si="43"/>
        <v>0</v>
      </c>
      <c r="AW54" s="77" t="s">
        <v>299</v>
      </c>
      <c r="AX54" s="170">
        <v>70873160</v>
      </c>
      <c r="AY54" s="24"/>
      <c r="AZ54" s="26"/>
      <c r="BA54" s="26"/>
      <c r="BB54" s="26"/>
      <c r="BC54" s="26"/>
      <c r="BD54" s="27">
        <v>0</v>
      </c>
      <c r="BE54" s="66"/>
      <c r="BF54" s="178"/>
      <c r="BG54" s="299">
        <f t="shared" si="45"/>
        <v>0</v>
      </c>
      <c r="BH54" s="220">
        <f t="shared" si="46"/>
        <v>0</v>
      </c>
      <c r="BI54" s="77" t="s">
        <v>299</v>
      </c>
      <c r="BJ54" s="170">
        <v>70873160</v>
      </c>
      <c r="BK54" s="24"/>
      <c r="BL54" s="26"/>
      <c r="BM54" s="26"/>
      <c r="BN54" s="26"/>
      <c r="BO54" s="26"/>
      <c r="BP54" s="27"/>
      <c r="BQ54" s="28"/>
      <c r="BR54" s="24"/>
      <c r="BS54" s="295">
        <f t="shared" si="48"/>
        <v>0</v>
      </c>
      <c r="BT54" s="220">
        <f t="shared" si="49"/>
        <v>0</v>
      </c>
      <c r="BU54" s="77" t="s">
        <v>299</v>
      </c>
      <c r="BV54" s="170">
        <v>70873160</v>
      </c>
      <c r="BW54" s="24"/>
      <c r="BX54" s="25"/>
      <c r="BY54" s="26"/>
      <c r="BZ54" s="26"/>
      <c r="CA54" s="26"/>
      <c r="CB54" s="27"/>
      <c r="CC54" s="66"/>
      <c r="CD54" s="207"/>
      <c r="CE54" s="302">
        <f t="shared" si="51"/>
        <v>0</v>
      </c>
      <c r="CF54" s="303">
        <f t="shared" si="52"/>
        <v>0</v>
      </c>
      <c r="CG54" s="77" t="s">
        <v>299</v>
      </c>
      <c r="CH54" s="174">
        <v>70873160</v>
      </c>
      <c r="CI54" s="169">
        <f t="shared" si="53"/>
        <v>0</v>
      </c>
      <c r="CJ54" s="87">
        <f t="shared" si="54"/>
        <v>24</v>
      </c>
      <c r="CK54" s="87">
        <f t="shared" si="55"/>
        <v>0</v>
      </c>
      <c r="CL54" s="87">
        <f t="shared" si="56"/>
        <v>9</v>
      </c>
      <c r="CM54" s="87">
        <f t="shared" si="57"/>
        <v>0</v>
      </c>
      <c r="CN54" s="21">
        <f t="shared" si="58"/>
        <v>33</v>
      </c>
      <c r="CO54" s="206">
        <f t="shared" si="59"/>
        <v>0</v>
      </c>
      <c r="CP54" s="305">
        <f t="shared" si="60"/>
        <v>0</v>
      </c>
      <c r="CQ54" s="306">
        <f t="shared" si="61"/>
        <v>0</v>
      </c>
      <c r="CR54" s="220">
        <f t="shared" si="62"/>
        <v>33</v>
      </c>
      <c r="CS54" s="75"/>
    </row>
    <row r="55" spans="1:97" s="52" customFormat="1" ht="13.5" thickBot="1">
      <c r="A55" s="161" t="s">
        <v>52</v>
      </c>
      <c r="B55" s="175"/>
      <c r="C55" s="82">
        <f aca="true" t="shared" si="63" ref="C55:H55">SUM(C4:C54)</f>
        <v>74</v>
      </c>
      <c r="D55" s="81">
        <f t="shared" si="63"/>
        <v>13079</v>
      </c>
      <c r="E55" s="81">
        <f t="shared" si="63"/>
        <v>96</v>
      </c>
      <c r="F55" s="81">
        <f t="shared" si="63"/>
        <v>4931</v>
      </c>
      <c r="G55" s="81">
        <f t="shared" si="63"/>
        <v>907</v>
      </c>
      <c r="H55" s="166">
        <f t="shared" si="63"/>
        <v>19013</v>
      </c>
      <c r="I55" s="165">
        <f>SUM(I4:I54)</f>
        <v>3597</v>
      </c>
      <c r="J55" s="290">
        <f>SUM(J4:J54)</f>
        <v>208</v>
      </c>
      <c r="K55" s="290">
        <f>SUM(K4:K54)</f>
        <v>3805</v>
      </c>
      <c r="L55" s="286">
        <f>SUM(L4:L54)</f>
        <v>22818</v>
      </c>
      <c r="M55" s="161" t="s">
        <v>52</v>
      </c>
      <c r="N55" s="175"/>
      <c r="O55" s="82">
        <f aca="true" t="shared" si="64" ref="O55:T55">SUM(O4:O54)</f>
        <v>746.5000000000001</v>
      </c>
      <c r="P55" s="81">
        <f t="shared" si="64"/>
        <v>153759</v>
      </c>
      <c r="Q55" s="81">
        <f t="shared" si="64"/>
        <v>1440</v>
      </c>
      <c r="R55" s="81">
        <f t="shared" si="64"/>
        <v>57951</v>
      </c>
      <c r="S55" s="81">
        <f t="shared" si="64"/>
        <v>8422</v>
      </c>
      <c r="T55" s="166">
        <f t="shared" si="64"/>
        <v>221572</v>
      </c>
      <c r="U55" s="165">
        <f>SUM(U4:U54)</f>
        <v>32398</v>
      </c>
      <c r="V55" s="290">
        <f>SUM(V4:V54)</f>
        <v>1412</v>
      </c>
      <c r="W55" s="290">
        <f>SUM(W4:W54)</f>
        <v>33810</v>
      </c>
      <c r="X55" s="286">
        <f>SUM(X4:X54)</f>
        <v>255382</v>
      </c>
      <c r="Y55" s="161" t="s">
        <v>52</v>
      </c>
      <c r="Z55" s="175"/>
      <c r="AA55" s="82">
        <f aca="true" t="shared" si="65" ref="AA55:AF55">SUM(AA4:AA54)</f>
        <v>49.2</v>
      </c>
      <c r="AB55" s="81">
        <f t="shared" si="65"/>
        <v>8403</v>
      </c>
      <c r="AC55" s="81">
        <f t="shared" si="65"/>
        <v>56</v>
      </c>
      <c r="AD55" s="81">
        <f t="shared" si="65"/>
        <v>3160</v>
      </c>
      <c r="AE55" s="81">
        <f t="shared" si="65"/>
        <v>552</v>
      </c>
      <c r="AF55" s="166">
        <f t="shared" si="65"/>
        <v>12171</v>
      </c>
      <c r="AG55" s="165">
        <f>SUM(AG4:AG54)</f>
        <v>2773</v>
      </c>
      <c r="AH55" s="290">
        <f>SUM(AH4:AH54)</f>
        <v>81</v>
      </c>
      <c r="AI55" s="290">
        <f>SUM(AI4:AI54)</f>
        <v>2854</v>
      </c>
      <c r="AJ55" s="286">
        <f>SUM(AJ4:AJ54)</f>
        <v>15025</v>
      </c>
      <c r="AK55" s="161" t="s">
        <v>52</v>
      </c>
      <c r="AL55" s="175"/>
      <c r="AM55" s="82">
        <f aca="true" t="shared" si="66" ref="AM55:AR55">SUM(AM4:AM54)</f>
        <v>145.3</v>
      </c>
      <c r="AN55" s="81">
        <f t="shared" si="66"/>
        <v>27745</v>
      </c>
      <c r="AO55" s="81">
        <f t="shared" si="66"/>
        <v>316</v>
      </c>
      <c r="AP55" s="81">
        <f t="shared" si="66"/>
        <v>10481</v>
      </c>
      <c r="AQ55" s="81">
        <f t="shared" si="66"/>
        <v>1360</v>
      </c>
      <c r="AR55" s="166">
        <f t="shared" si="66"/>
        <v>39902</v>
      </c>
      <c r="AS55" s="165">
        <f>SUM(AS4:AS54)</f>
        <v>9988</v>
      </c>
      <c r="AT55" s="82"/>
      <c r="AU55" s="289"/>
      <c r="AV55" s="286">
        <f>SUM(AV4:AV54)</f>
        <v>50504</v>
      </c>
      <c r="AW55" s="161" t="s">
        <v>52</v>
      </c>
      <c r="AX55" s="176"/>
      <c r="AY55" s="82">
        <f aca="true" t="shared" si="67" ref="AY55:BD55">SUM(AY4:AY54)</f>
        <v>32.5</v>
      </c>
      <c r="AZ55" s="81">
        <f t="shared" si="67"/>
        <v>7598</v>
      </c>
      <c r="BA55" s="81">
        <f t="shared" si="67"/>
        <v>60</v>
      </c>
      <c r="BB55" s="81">
        <f t="shared" si="67"/>
        <v>2857</v>
      </c>
      <c r="BC55" s="81">
        <f t="shared" si="67"/>
        <v>1110</v>
      </c>
      <c r="BD55" s="166">
        <f t="shared" si="67"/>
        <v>11625</v>
      </c>
      <c r="BE55" s="165">
        <f>SUM(BE4:BE54)</f>
        <v>2492</v>
      </c>
      <c r="BF55" s="165">
        <f>SUM(BF4:BF54)</f>
        <v>0</v>
      </c>
      <c r="BG55" s="290">
        <f>SUM(BG4:BG54)</f>
        <v>2492</v>
      </c>
      <c r="BH55" s="286">
        <f>SUM(BH4:BH54)</f>
        <v>14117</v>
      </c>
      <c r="BI55" s="161" t="s">
        <v>52</v>
      </c>
      <c r="BJ55" s="176"/>
      <c r="BK55" s="82">
        <f aca="true" t="shared" si="68" ref="BK55:BP55">SUM(BK4:BK54)</f>
        <v>50.6</v>
      </c>
      <c r="BL55" s="81">
        <f t="shared" si="68"/>
        <v>10750</v>
      </c>
      <c r="BM55" s="81">
        <f t="shared" si="68"/>
        <v>221</v>
      </c>
      <c r="BN55" s="81">
        <f t="shared" si="68"/>
        <v>4097</v>
      </c>
      <c r="BO55" s="81">
        <f t="shared" si="68"/>
        <v>600</v>
      </c>
      <c r="BP55" s="166">
        <f t="shared" si="68"/>
        <v>15668</v>
      </c>
      <c r="BQ55" s="165">
        <f>SUM(BQ4:BQ54)</f>
        <v>3698</v>
      </c>
      <c r="BR55" s="290">
        <f>SUM(BR4:BR54)</f>
        <v>0</v>
      </c>
      <c r="BS55" s="290">
        <f>SUM(BS4:BS54)</f>
        <v>3698</v>
      </c>
      <c r="BT55" s="286">
        <f>SUM(BT4:BT54)</f>
        <v>19366</v>
      </c>
      <c r="BU55" s="161" t="s">
        <v>52</v>
      </c>
      <c r="BV55" s="176"/>
      <c r="BW55" s="82">
        <f aca="true" t="shared" si="69" ref="BW55:CB55">SUM(BW4:BW54)</f>
        <v>42.800000000000004</v>
      </c>
      <c r="BX55" s="163">
        <f t="shared" si="69"/>
        <v>9019</v>
      </c>
      <c r="BY55" s="81">
        <f t="shared" si="69"/>
        <v>84</v>
      </c>
      <c r="BZ55" s="81">
        <f t="shared" si="69"/>
        <v>3399</v>
      </c>
      <c r="CA55" s="81">
        <f t="shared" si="69"/>
        <v>0</v>
      </c>
      <c r="CB55" s="166">
        <f t="shared" si="69"/>
        <v>12502</v>
      </c>
      <c r="CC55" s="165">
        <f>SUM(CC4:CC54)</f>
        <v>109</v>
      </c>
      <c r="CD55" s="290">
        <f>SUM(CD4:CD54)</f>
        <v>0</v>
      </c>
      <c r="CE55" s="290">
        <f>SUM(CE4:CE54)</f>
        <v>109</v>
      </c>
      <c r="CF55" s="304">
        <f>SUM(CF4:CF54)</f>
        <v>12611</v>
      </c>
      <c r="CG55" s="161" t="s">
        <v>52</v>
      </c>
      <c r="CH55" s="176"/>
      <c r="CI55" s="82">
        <f aca="true" t="shared" si="70" ref="CI55:CN55">SUM(CI4:CI54)</f>
        <v>1140.9</v>
      </c>
      <c r="CJ55" s="81">
        <f t="shared" si="70"/>
        <v>230353</v>
      </c>
      <c r="CK55" s="81">
        <f t="shared" si="70"/>
        <v>2273</v>
      </c>
      <c r="CL55" s="81">
        <f t="shared" si="70"/>
        <v>86876</v>
      </c>
      <c r="CM55" s="81">
        <f t="shared" si="70"/>
        <v>12951</v>
      </c>
      <c r="CN55" s="166">
        <f t="shared" si="70"/>
        <v>332453</v>
      </c>
      <c r="CO55" s="163">
        <f>SUM(CO4:CO54)</f>
        <v>55055</v>
      </c>
      <c r="CP55" s="266">
        <f>SUM(CP4:CP54)</f>
        <v>2315</v>
      </c>
      <c r="CQ55" s="266">
        <f>SUM(CQ4:CQ54)</f>
        <v>57370</v>
      </c>
      <c r="CR55" s="286">
        <f>SUM(CR4:CR54)</f>
        <v>389823</v>
      </c>
      <c r="CS55" s="75"/>
    </row>
  </sheetData>
  <mergeCells count="92">
    <mergeCell ref="A39:A40"/>
    <mergeCell ref="B39:B40"/>
    <mergeCell ref="N37:N38"/>
    <mergeCell ref="A37:A38"/>
    <mergeCell ref="B37:B38"/>
    <mergeCell ref="D37:L37"/>
    <mergeCell ref="M37:M38"/>
    <mergeCell ref="C39:H39"/>
    <mergeCell ref="I39:L39"/>
    <mergeCell ref="M39:M40"/>
    <mergeCell ref="A2:A3"/>
    <mergeCell ref="B2:B3"/>
    <mergeCell ref="M2:M3"/>
    <mergeCell ref="N2:N3"/>
    <mergeCell ref="C2:H2"/>
    <mergeCell ref="I2:L2"/>
    <mergeCell ref="CG37:CG38"/>
    <mergeCell ref="CH37:CM37"/>
    <mergeCell ref="CN37:CN38"/>
    <mergeCell ref="AP37:AP38"/>
    <mergeCell ref="AQ37:AQ38"/>
    <mergeCell ref="AR37:AZ37"/>
    <mergeCell ref="BA37:BA38"/>
    <mergeCell ref="BB37:BB38"/>
    <mergeCell ref="BC37:BI37"/>
    <mergeCell ref="CF37:CF38"/>
    <mergeCell ref="CO37:CO38"/>
    <mergeCell ref="CR37:CS37"/>
    <mergeCell ref="AM2:AR2"/>
    <mergeCell ref="AM39:AR39"/>
    <mergeCell ref="AY39:BD39"/>
    <mergeCell ref="AW2:AW3"/>
    <mergeCell ref="AX2:AX3"/>
    <mergeCell ref="AY2:BD2"/>
    <mergeCell ref="AW39:AW40"/>
    <mergeCell ref="AX39:AX40"/>
    <mergeCell ref="AK2:AK3"/>
    <mergeCell ref="AL2:AL3"/>
    <mergeCell ref="AK39:AK40"/>
    <mergeCell ref="AL39:AL40"/>
    <mergeCell ref="BI2:BI3"/>
    <mergeCell ref="BJ2:BJ3"/>
    <mergeCell ref="BK2:BP2"/>
    <mergeCell ref="BI39:BI40"/>
    <mergeCell ref="BJ39:BJ40"/>
    <mergeCell ref="BK39:BP39"/>
    <mergeCell ref="BM37:BT37"/>
    <mergeCell ref="BJ37:BJ38"/>
    <mergeCell ref="BL37:BL38"/>
    <mergeCell ref="BQ2:BT2"/>
    <mergeCell ref="BQ39:BT39"/>
    <mergeCell ref="BV2:BV3"/>
    <mergeCell ref="BW2:CB2"/>
    <mergeCell ref="BU39:BU40"/>
    <mergeCell ref="BV39:BV40"/>
    <mergeCell ref="BW39:CB39"/>
    <mergeCell ref="BU37:BU38"/>
    <mergeCell ref="BV37:BV38"/>
    <mergeCell ref="BX37:CC37"/>
    <mergeCell ref="CC2:CF2"/>
    <mergeCell ref="N39:N40"/>
    <mergeCell ref="Y39:Y40"/>
    <mergeCell ref="Y2:Y3"/>
    <mergeCell ref="Y37:AC37"/>
    <mergeCell ref="P37:X37"/>
    <mergeCell ref="U2:X2"/>
    <mergeCell ref="U39:X39"/>
    <mergeCell ref="CG39:CG40"/>
    <mergeCell ref="CH39:CH40"/>
    <mergeCell ref="CI39:CN39"/>
    <mergeCell ref="O2:T2"/>
    <mergeCell ref="AA39:AF39"/>
    <mergeCell ref="O39:T39"/>
    <mergeCell ref="AE37:AE38"/>
    <mergeCell ref="AF37:AO37"/>
    <mergeCell ref="Z2:Z3"/>
    <mergeCell ref="BU2:BU3"/>
    <mergeCell ref="AG2:AJ2"/>
    <mergeCell ref="AG39:AJ39"/>
    <mergeCell ref="Z39:Z40"/>
    <mergeCell ref="AA2:AF2"/>
    <mergeCell ref="AD37:AD38"/>
    <mergeCell ref="CC39:CF39"/>
    <mergeCell ref="CO2:CR2"/>
    <mergeCell ref="CO39:CR39"/>
    <mergeCell ref="AS2:AV2"/>
    <mergeCell ref="AS39:AV39"/>
    <mergeCell ref="BE2:BH2"/>
    <mergeCell ref="BE39:BH39"/>
    <mergeCell ref="CG2:CG3"/>
    <mergeCell ref="CH2:CH3"/>
    <mergeCell ref="CI2:CN2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geOrder="overThenDown" paperSize="9" scale="9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zoomScale="75" zoomScaleNormal="75" workbookViewId="0" topLeftCell="A1">
      <selection activeCell="B1" sqref="B1"/>
    </sheetView>
  </sheetViews>
  <sheetFormatPr defaultColWidth="9.00390625" defaultRowHeight="12.75"/>
  <cols>
    <col min="1" max="1" width="37.625" style="0" customWidth="1"/>
    <col min="2" max="2" width="11.375" style="0" customWidth="1"/>
    <col min="3" max="3" width="8.75390625" style="0" customWidth="1"/>
    <col min="4" max="4" width="10.00390625" style="0" customWidth="1"/>
    <col min="5" max="5" width="8.875" style="0" customWidth="1"/>
    <col min="7" max="7" width="8.375" style="0" customWidth="1"/>
    <col min="8" max="8" width="8.875" style="0" customWidth="1"/>
    <col min="9" max="9" width="8.375" style="0" hidden="1" customWidth="1"/>
    <col min="10" max="10" width="0" style="0" hidden="1" customWidth="1"/>
    <col min="11" max="11" width="10.625" style="0" hidden="1" customWidth="1"/>
    <col min="12" max="12" width="10.375" style="0" hidden="1" customWidth="1"/>
  </cols>
  <sheetData>
    <row r="1" ht="13.5" thickBot="1">
      <c r="H1" s="70" t="s">
        <v>108</v>
      </c>
    </row>
    <row r="2" spans="1:12" ht="12.75" customHeight="1">
      <c r="A2" s="320" t="s">
        <v>165</v>
      </c>
      <c r="B2" s="343" t="s">
        <v>1</v>
      </c>
      <c r="C2" s="335" t="s">
        <v>166</v>
      </c>
      <c r="D2" s="325"/>
      <c r="E2" s="325"/>
      <c r="F2" s="325"/>
      <c r="G2" s="325"/>
      <c r="H2" s="326"/>
      <c r="I2" s="347" t="s">
        <v>166</v>
      </c>
      <c r="J2" s="325"/>
      <c r="K2" s="325"/>
      <c r="L2" s="326"/>
    </row>
    <row r="3" spans="1:12" ht="39" customHeight="1" thickBot="1">
      <c r="A3" s="342"/>
      <c r="B3" s="344"/>
      <c r="C3" s="1" t="s">
        <v>56</v>
      </c>
      <c r="D3" s="2" t="s">
        <v>4</v>
      </c>
      <c r="E3" s="1" t="s">
        <v>5</v>
      </c>
      <c r="F3" s="1" t="s">
        <v>6</v>
      </c>
      <c r="G3" s="1" t="s">
        <v>7</v>
      </c>
      <c r="H3" s="3" t="s">
        <v>8</v>
      </c>
      <c r="I3" s="53" t="s">
        <v>9</v>
      </c>
      <c r="J3" s="1" t="s">
        <v>325</v>
      </c>
      <c r="K3" s="1" t="s">
        <v>326</v>
      </c>
      <c r="L3" s="83" t="s">
        <v>8</v>
      </c>
    </row>
    <row r="4" spans="1:12" ht="12.75">
      <c r="A4" s="84" t="s">
        <v>167</v>
      </c>
      <c r="B4" s="85"/>
      <c r="C4" s="39"/>
      <c r="D4" s="40"/>
      <c r="E4" s="39"/>
      <c r="F4" s="39"/>
      <c r="G4" s="39"/>
      <c r="H4" s="41"/>
      <c r="I4" s="12"/>
      <c r="J4" s="64"/>
      <c r="K4" s="131"/>
      <c r="L4" s="13"/>
    </row>
    <row r="5" spans="1:12" ht="12.75">
      <c r="A5" s="43" t="s">
        <v>168</v>
      </c>
      <c r="B5" s="86" t="s">
        <v>169</v>
      </c>
      <c r="C5" s="45">
        <v>75.5</v>
      </c>
      <c r="D5" s="46">
        <v>16581</v>
      </c>
      <c r="E5" s="47">
        <v>70</v>
      </c>
      <c r="F5" s="47">
        <v>6221</v>
      </c>
      <c r="G5" s="47">
        <v>4315</v>
      </c>
      <c r="H5" s="48">
        <f aca="true" t="shared" si="0" ref="H5:H12">D5+E5+F5+G5</f>
        <v>27187</v>
      </c>
      <c r="I5" s="116">
        <v>955</v>
      </c>
      <c r="J5" s="169">
        <v>42.1</v>
      </c>
      <c r="K5" s="260">
        <f aca="true" t="shared" si="1" ref="K5:K17">+I5+J5</f>
        <v>997.1</v>
      </c>
      <c r="L5" s="136">
        <f aca="true" t="shared" si="2" ref="L5:L17">H5+K5</f>
        <v>28184.1</v>
      </c>
    </row>
    <row r="6" spans="1:12" ht="12.75">
      <c r="A6" s="14" t="s">
        <v>170</v>
      </c>
      <c r="B6" s="15">
        <v>60436735</v>
      </c>
      <c r="C6" s="16">
        <v>30.5</v>
      </c>
      <c r="D6" s="17">
        <v>6804</v>
      </c>
      <c r="E6" s="18">
        <v>70</v>
      </c>
      <c r="F6" s="18">
        <v>2570</v>
      </c>
      <c r="G6" s="18">
        <v>6407</v>
      </c>
      <c r="H6" s="19">
        <f t="shared" si="0"/>
        <v>15851</v>
      </c>
      <c r="I6" s="116">
        <v>3077</v>
      </c>
      <c r="J6" s="87">
        <v>6</v>
      </c>
      <c r="K6" s="139">
        <f t="shared" si="1"/>
        <v>3083</v>
      </c>
      <c r="L6" s="21">
        <f t="shared" si="2"/>
        <v>18934</v>
      </c>
    </row>
    <row r="7" spans="1:12" ht="12.75">
      <c r="A7" s="14" t="s">
        <v>171</v>
      </c>
      <c r="B7" s="15">
        <v>14891522</v>
      </c>
      <c r="C7" s="16">
        <v>132</v>
      </c>
      <c r="D7" s="17">
        <v>28000</v>
      </c>
      <c r="E7" s="18">
        <v>512</v>
      </c>
      <c r="F7" s="18">
        <v>10649</v>
      </c>
      <c r="G7" s="18">
        <v>2148</v>
      </c>
      <c r="H7" s="19">
        <f t="shared" si="0"/>
        <v>41309</v>
      </c>
      <c r="I7" s="116">
        <v>7517</v>
      </c>
      <c r="J7" s="87">
        <v>0</v>
      </c>
      <c r="K7" s="139">
        <f t="shared" si="1"/>
        <v>7517</v>
      </c>
      <c r="L7" s="21">
        <f t="shared" si="2"/>
        <v>48826</v>
      </c>
    </row>
    <row r="8" spans="1:12" ht="12.75">
      <c r="A8" s="14" t="s">
        <v>172</v>
      </c>
      <c r="B8" s="15">
        <v>14891531</v>
      </c>
      <c r="C8" s="16">
        <v>62</v>
      </c>
      <c r="D8" s="17">
        <v>12524</v>
      </c>
      <c r="E8" s="18">
        <v>80</v>
      </c>
      <c r="F8" s="18">
        <v>4716</v>
      </c>
      <c r="G8" s="18">
        <v>1446</v>
      </c>
      <c r="H8" s="19">
        <f t="shared" si="0"/>
        <v>18766</v>
      </c>
      <c r="I8" s="116">
        <v>3886</v>
      </c>
      <c r="J8" s="87">
        <v>36</v>
      </c>
      <c r="K8" s="139">
        <f t="shared" si="1"/>
        <v>3922</v>
      </c>
      <c r="L8" s="21">
        <f t="shared" si="2"/>
        <v>22688</v>
      </c>
    </row>
    <row r="9" spans="1:12" ht="12.75">
      <c r="A9" s="14" t="s">
        <v>173</v>
      </c>
      <c r="B9" s="88" t="s">
        <v>174</v>
      </c>
      <c r="C9" s="16">
        <v>42</v>
      </c>
      <c r="D9" s="17">
        <v>9089</v>
      </c>
      <c r="E9" s="18">
        <v>140</v>
      </c>
      <c r="F9" s="18">
        <v>3451</v>
      </c>
      <c r="G9" s="18">
        <v>582</v>
      </c>
      <c r="H9" s="19">
        <f t="shared" si="0"/>
        <v>13262</v>
      </c>
      <c r="I9" s="116">
        <v>1916</v>
      </c>
      <c r="J9" s="87">
        <v>0</v>
      </c>
      <c r="K9" s="139">
        <f t="shared" si="1"/>
        <v>1916</v>
      </c>
      <c r="L9" s="21">
        <f t="shared" si="2"/>
        <v>15178</v>
      </c>
    </row>
    <row r="10" spans="1:12" ht="12.75">
      <c r="A10" s="14" t="s">
        <v>203</v>
      </c>
      <c r="B10" s="88" t="s">
        <v>204</v>
      </c>
      <c r="C10" s="16">
        <v>36.5</v>
      </c>
      <c r="D10" s="17">
        <v>7415</v>
      </c>
      <c r="E10" s="18">
        <v>140</v>
      </c>
      <c r="F10" s="18">
        <v>2826</v>
      </c>
      <c r="G10" s="18">
        <v>92</v>
      </c>
      <c r="H10" s="19">
        <f>D10+E10+F10+G10</f>
        <v>10473</v>
      </c>
      <c r="I10" s="116">
        <v>1201</v>
      </c>
      <c r="J10" s="87">
        <v>-143</v>
      </c>
      <c r="K10" s="139">
        <f t="shared" si="1"/>
        <v>1058</v>
      </c>
      <c r="L10" s="21">
        <f t="shared" si="2"/>
        <v>11531</v>
      </c>
    </row>
    <row r="11" spans="1:12" ht="12.75">
      <c r="A11" s="14" t="s">
        <v>175</v>
      </c>
      <c r="B11" s="15">
        <v>45248001</v>
      </c>
      <c r="C11" s="16">
        <v>47</v>
      </c>
      <c r="D11" s="17">
        <v>8871</v>
      </c>
      <c r="E11" s="18">
        <v>1297</v>
      </c>
      <c r="F11" s="18">
        <v>3779</v>
      </c>
      <c r="G11" s="18">
        <v>954</v>
      </c>
      <c r="H11" s="19">
        <f t="shared" si="0"/>
        <v>14901</v>
      </c>
      <c r="I11" s="116">
        <v>2561</v>
      </c>
      <c r="J11" s="87">
        <v>-61</v>
      </c>
      <c r="K11" s="139">
        <f t="shared" si="1"/>
        <v>2500</v>
      </c>
      <c r="L11" s="21">
        <f t="shared" si="2"/>
        <v>17401</v>
      </c>
    </row>
    <row r="12" spans="1:12" ht="12.75">
      <c r="A12" s="14" t="s">
        <v>176</v>
      </c>
      <c r="B12" s="15">
        <v>14891263</v>
      </c>
      <c r="C12" s="16">
        <v>74</v>
      </c>
      <c r="D12" s="17">
        <v>15216</v>
      </c>
      <c r="E12" s="18">
        <v>240</v>
      </c>
      <c r="F12" s="18">
        <v>5778</v>
      </c>
      <c r="G12" s="18">
        <v>1400</v>
      </c>
      <c r="H12" s="19">
        <f t="shared" si="0"/>
        <v>22634</v>
      </c>
      <c r="I12" s="116">
        <v>5305</v>
      </c>
      <c r="J12" s="87">
        <v>636</v>
      </c>
      <c r="K12" s="139">
        <f t="shared" si="1"/>
        <v>5941</v>
      </c>
      <c r="L12" s="21">
        <f t="shared" si="2"/>
        <v>28575</v>
      </c>
    </row>
    <row r="13" spans="1:12" ht="12.75">
      <c r="A13" s="14" t="s">
        <v>205</v>
      </c>
      <c r="B13" s="88" t="s">
        <v>206</v>
      </c>
      <c r="C13" s="16">
        <v>37.8</v>
      </c>
      <c r="D13" s="17">
        <v>7387</v>
      </c>
      <c r="E13" s="18">
        <v>200</v>
      </c>
      <c r="F13" s="18">
        <v>2838</v>
      </c>
      <c r="G13" s="18">
        <v>431</v>
      </c>
      <c r="H13" s="19">
        <f aca="true" t="shared" si="3" ref="H13:H19">D13+E13+F13+G13</f>
        <v>10856</v>
      </c>
      <c r="I13" s="116">
        <v>3254</v>
      </c>
      <c r="J13" s="87">
        <v>121</v>
      </c>
      <c r="K13" s="139">
        <f t="shared" si="1"/>
        <v>3375</v>
      </c>
      <c r="L13" s="21">
        <f t="shared" si="2"/>
        <v>14231</v>
      </c>
    </row>
    <row r="14" spans="1:12" ht="12.75">
      <c r="A14" s="14" t="s">
        <v>207</v>
      </c>
      <c r="B14" s="88" t="s">
        <v>208</v>
      </c>
      <c r="C14" s="16">
        <v>23</v>
      </c>
      <c r="D14" s="17">
        <v>4617</v>
      </c>
      <c r="E14" s="18">
        <v>328</v>
      </c>
      <c r="F14" s="18">
        <v>1792</v>
      </c>
      <c r="G14" s="18">
        <v>523</v>
      </c>
      <c r="H14" s="19">
        <f t="shared" si="3"/>
        <v>7260</v>
      </c>
      <c r="I14" s="116">
        <v>1868</v>
      </c>
      <c r="J14" s="87">
        <v>689</v>
      </c>
      <c r="K14" s="139">
        <f t="shared" si="1"/>
        <v>2557</v>
      </c>
      <c r="L14" s="21">
        <f t="shared" si="2"/>
        <v>9817</v>
      </c>
    </row>
    <row r="15" spans="1:12" ht="12.75">
      <c r="A15" s="14" t="s">
        <v>177</v>
      </c>
      <c r="B15" s="88" t="s">
        <v>178</v>
      </c>
      <c r="C15" s="16">
        <v>15.63</v>
      </c>
      <c r="D15" s="17">
        <v>3902</v>
      </c>
      <c r="E15" s="18">
        <v>1040</v>
      </c>
      <c r="F15" s="18">
        <v>1830</v>
      </c>
      <c r="G15" s="18">
        <v>500</v>
      </c>
      <c r="H15" s="19">
        <f t="shared" si="3"/>
        <v>7272</v>
      </c>
      <c r="I15" s="116">
        <v>1842</v>
      </c>
      <c r="J15" s="87">
        <v>5</v>
      </c>
      <c r="K15" s="139">
        <f t="shared" si="1"/>
        <v>1847</v>
      </c>
      <c r="L15" s="21">
        <f t="shared" si="2"/>
        <v>9119</v>
      </c>
    </row>
    <row r="16" spans="1:12" ht="12.75">
      <c r="A16" s="14" t="s">
        <v>179</v>
      </c>
      <c r="B16" s="15">
        <v>61386626</v>
      </c>
      <c r="C16" s="16">
        <v>39.8</v>
      </c>
      <c r="D16" s="17">
        <v>9008</v>
      </c>
      <c r="E16" s="18">
        <v>139</v>
      </c>
      <c r="F16" s="18">
        <v>3416</v>
      </c>
      <c r="G16" s="18">
        <v>1549</v>
      </c>
      <c r="H16" s="19">
        <f t="shared" si="3"/>
        <v>14112</v>
      </c>
      <c r="I16" s="116">
        <v>2277</v>
      </c>
      <c r="J16" s="87">
        <v>0</v>
      </c>
      <c r="K16" s="139">
        <f t="shared" si="1"/>
        <v>2277</v>
      </c>
      <c r="L16" s="21">
        <f t="shared" si="2"/>
        <v>16389</v>
      </c>
    </row>
    <row r="17" spans="1:12" ht="12.75">
      <c r="A17" s="14" t="s">
        <v>211</v>
      </c>
      <c r="B17" s="88" t="s">
        <v>212</v>
      </c>
      <c r="C17" s="16">
        <v>15.8</v>
      </c>
      <c r="D17" s="17">
        <v>3565</v>
      </c>
      <c r="E17" s="18">
        <v>16</v>
      </c>
      <c r="F17" s="18">
        <v>1339</v>
      </c>
      <c r="G17" s="18">
        <v>1010</v>
      </c>
      <c r="H17" s="19">
        <f t="shared" si="3"/>
        <v>5930</v>
      </c>
      <c r="I17" s="116">
        <v>2065</v>
      </c>
      <c r="J17" s="87">
        <v>45</v>
      </c>
      <c r="K17" s="139">
        <f t="shared" si="1"/>
        <v>2110</v>
      </c>
      <c r="L17" s="21">
        <f t="shared" si="2"/>
        <v>8040</v>
      </c>
    </row>
    <row r="18" spans="1:12" ht="12.75">
      <c r="A18" s="14" t="s">
        <v>180</v>
      </c>
      <c r="B18" s="15">
        <v>61388262</v>
      </c>
      <c r="C18" s="16">
        <v>45.1</v>
      </c>
      <c r="D18" s="17">
        <v>9642</v>
      </c>
      <c r="E18" s="18">
        <v>36</v>
      </c>
      <c r="F18" s="18">
        <v>3618</v>
      </c>
      <c r="G18" s="18">
        <v>993</v>
      </c>
      <c r="H18" s="19">
        <f t="shared" si="3"/>
        <v>14289</v>
      </c>
      <c r="I18" s="116">
        <v>2380</v>
      </c>
      <c r="J18" s="87">
        <v>135</v>
      </c>
      <c r="K18" s="139">
        <f>+I18+J18</f>
        <v>2515</v>
      </c>
      <c r="L18" s="21">
        <f>H18+K18</f>
        <v>16804</v>
      </c>
    </row>
    <row r="19" spans="1:12" ht="12.75">
      <c r="A19" s="14" t="s">
        <v>181</v>
      </c>
      <c r="B19" s="15">
        <v>4966141</v>
      </c>
      <c r="C19" s="16">
        <v>37.9</v>
      </c>
      <c r="D19" s="17">
        <v>8951</v>
      </c>
      <c r="E19" s="18">
        <v>100</v>
      </c>
      <c r="F19" s="18">
        <v>3260</v>
      </c>
      <c r="G19" s="18">
        <v>4153</v>
      </c>
      <c r="H19" s="19">
        <f t="shared" si="3"/>
        <v>16464</v>
      </c>
      <c r="I19" s="116">
        <v>2173</v>
      </c>
      <c r="J19" s="169">
        <v>3.4</v>
      </c>
      <c r="K19" s="169">
        <f aca="true" t="shared" si="4" ref="K19:K35">+I19+J19</f>
        <v>2176.4</v>
      </c>
      <c r="L19" s="136">
        <f aca="true" t="shared" si="5" ref="L19:L35">H19+K19</f>
        <v>18640.4</v>
      </c>
    </row>
    <row r="20" spans="1:12" ht="12.75">
      <c r="A20" s="14" t="s">
        <v>182</v>
      </c>
      <c r="B20" s="15">
        <v>14891409</v>
      </c>
      <c r="C20" s="16">
        <v>42.8</v>
      </c>
      <c r="D20" s="17">
        <v>9106</v>
      </c>
      <c r="E20" s="18">
        <v>282</v>
      </c>
      <c r="F20" s="18">
        <v>3506</v>
      </c>
      <c r="G20" s="18">
        <v>2686</v>
      </c>
      <c r="H20" s="19">
        <f aca="true" t="shared" si="6" ref="H20:H35">D20+E20+F20+G20</f>
        <v>15580</v>
      </c>
      <c r="I20" s="116">
        <v>2735</v>
      </c>
      <c r="J20" s="169">
        <v>17.4</v>
      </c>
      <c r="K20" s="169">
        <f t="shared" si="4"/>
        <v>2752.4</v>
      </c>
      <c r="L20" s="136">
        <f t="shared" si="5"/>
        <v>18332.4</v>
      </c>
    </row>
    <row r="21" spans="1:12" ht="12.75">
      <c r="A21" s="14" t="s">
        <v>183</v>
      </c>
      <c r="B21" s="88" t="s">
        <v>184</v>
      </c>
      <c r="C21" s="16">
        <v>37</v>
      </c>
      <c r="D21" s="17">
        <v>8111</v>
      </c>
      <c r="E21" s="18">
        <v>36</v>
      </c>
      <c r="F21" s="18">
        <v>3044</v>
      </c>
      <c r="G21" s="18">
        <v>715</v>
      </c>
      <c r="H21" s="19">
        <f t="shared" si="6"/>
        <v>11906</v>
      </c>
      <c r="I21" s="116">
        <v>2712</v>
      </c>
      <c r="J21" s="87">
        <v>-14</v>
      </c>
      <c r="K21" s="87">
        <f t="shared" si="4"/>
        <v>2698</v>
      </c>
      <c r="L21" s="21">
        <f t="shared" si="5"/>
        <v>14604</v>
      </c>
    </row>
    <row r="22" spans="1:12" ht="12.75">
      <c r="A22" s="14" t="s">
        <v>185</v>
      </c>
      <c r="B22" s="15">
        <v>49629077</v>
      </c>
      <c r="C22" s="16">
        <v>94.2</v>
      </c>
      <c r="D22" s="17">
        <v>18198</v>
      </c>
      <c r="E22" s="18">
        <v>250</v>
      </c>
      <c r="F22" s="18">
        <v>6544</v>
      </c>
      <c r="G22" s="18">
        <v>1514</v>
      </c>
      <c r="H22" s="19">
        <f t="shared" si="6"/>
        <v>26506</v>
      </c>
      <c r="I22" s="116">
        <v>6364</v>
      </c>
      <c r="J22" s="169">
        <v>602.8</v>
      </c>
      <c r="K22" s="169">
        <f t="shared" si="4"/>
        <v>6966.8</v>
      </c>
      <c r="L22" s="136">
        <f t="shared" si="5"/>
        <v>33472.8</v>
      </c>
    </row>
    <row r="23" spans="1:12" ht="12.75">
      <c r="A23" s="14" t="s">
        <v>186</v>
      </c>
      <c r="B23" s="88" t="s">
        <v>187</v>
      </c>
      <c r="C23" s="16">
        <v>44</v>
      </c>
      <c r="D23" s="17">
        <v>8902</v>
      </c>
      <c r="E23" s="18">
        <v>854</v>
      </c>
      <c r="F23" s="18">
        <v>3632</v>
      </c>
      <c r="G23" s="18">
        <v>1110</v>
      </c>
      <c r="H23" s="19">
        <f t="shared" si="6"/>
        <v>14498</v>
      </c>
      <c r="I23" s="116">
        <v>2354</v>
      </c>
      <c r="J23" s="87">
        <v>0</v>
      </c>
      <c r="K23" s="87">
        <f t="shared" si="4"/>
        <v>2354</v>
      </c>
      <c r="L23" s="21">
        <f t="shared" si="5"/>
        <v>16852</v>
      </c>
    </row>
    <row r="24" spans="1:12" ht="12.75">
      <c r="A24" s="14" t="s">
        <v>188</v>
      </c>
      <c r="B24" s="88" t="s">
        <v>189</v>
      </c>
      <c r="C24" s="16">
        <v>185</v>
      </c>
      <c r="D24" s="17">
        <v>37098</v>
      </c>
      <c r="E24" s="18">
        <v>90</v>
      </c>
      <c r="F24" s="18">
        <v>13901</v>
      </c>
      <c r="G24" s="18">
        <v>9771</v>
      </c>
      <c r="H24" s="19">
        <f t="shared" si="6"/>
        <v>60860</v>
      </c>
      <c r="I24" s="116">
        <v>9370</v>
      </c>
      <c r="J24" s="87">
        <v>5322</v>
      </c>
      <c r="K24" s="87">
        <f t="shared" si="4"/>
        <v>14692</v>
      </c>
      <c r="L24" s="21">
        <f t="shared" si="5"/>
        <v>75552</v>
      </c>
    </row>
    <row r="25" spans="1:12" ht="12.75">
      <c r="A25" s="14" t="s">
        <v>190</v>
      </c>
      <c r="B25" s="15">
        <v>14891247</v>
      </c>
      <c r="C25" s="16">
        <v>70.3</v>
      </c>
      <c r="D25" s="17">
        <v>16644</v>
      </c>
      <c r="E25" s="18">
        <v>799</v>
      </c>
      <c r="F25" s="18">
        <v>6488</v>
      </c>
      <c r="G25" s="18">
        <v>2287</v>
      </c>
      <c r="H25" s="19">
        <f t="shared" si="6"/>
        <v>26218</v>
      </c>
      <c r="I25" s="116">
        <v>8042</v>
      </c>
      <c r="J25" s="87">
        <v>1264</v>
      </c>
      <c r="K25" s="87">
        <f t="shared" si="4"/>
        <v>9306</v>
      </c>
      <c r="L25" s="21">
        <f t="shared" si="5"/>
        <v>35524</v>
      </c>
    </row>
    <row r="26" spans="1:12" ht="12.75">
      <c r="A26" s="14" t="s">
        <v>191</v>
      </c>
      <c r="B26" s="88" t="s">
        <v>192</v>
      </c>
      <c r="C26" s="16">
        <v>68</v>
      </c>
      <c r="D26" s="17">
        <v>13709</v>
      </c>
      <c r="E26" s="18">
        <v>789</v>
      </c>
      <c r="F26" s="18">
        <v>5408</v>
      </c>
      <c r="G26" s="18">
        <v>1615</v>
      </c>
      <c r="H26" s="19">
        <f t="shared" si="6"/>
        <v>21521</v>
      </c>
      <c r="I26" s="116">
        <v>4927</v>
      </c>
      <c r="J26" s="87">
        <v>76</v>
      </c>
      <c r="K26" s="87">
        <f t="shared" si="4"/>
        <v>5003</v>
      </c>
      <c r="L26" s="21">
        <f t="shared" si="5"/>
        <v>26524</v>
      </c>
    </row>
    <row r="27" spans="1:12" ht="12.75">
      <c r="A27" s="14" t="s">
        <v>193</v>
      </c>
      <c r="B27" s="15">
        <v>14891212</v>
      </c>
      <c r="C27" s="16">
        <v>110.3</v>
      </c>
      <c r="D27" s="17">
        <v>23081</v>
      </c>
      <c r="E27" s="18">
        <v>746</v>
      </c>
      <c r="F27" s="18">
        <v>8851</v>
      </c>
      <c r="G27" s="18">
        <v>2273</v>
      </c>
      <c r="H27" s="19">
        <f t="shared" si="6"/>
        <v>34951</v>
      </c>
      <c r="I27" s="116">
        <v>7658</v>
      </c>
      <c r="J27" s="87">
        <v>4956</v>
      </c>
      <c r="K27" s="87">
        <f t="shared" si="4"/>
        <v>12614</v>
      </c>
      <c r="L27" s="21">
        <f t="shared" si="5"/>
        <v>47565</v>
      </c>
    </row>
    <row r="28" spans="1:12" ht="12.75">
      <c r="A28" s="14" t="s">
        <v>194</v>
      </c>
      <c r="B28" s="15">
        <v>14891239</v>
      </c>
      <c r="C28" s="87">
        <v>56</v>
      </c>
      <c r="D28" s="87">
        <v>11900</v>
      </c>
      <c r="E28" s="87">
        <v>730</v>
      </c>
      <c r="F28" s="87">
        <v>4705</v>
      </c>
      <c r="G28" s="87">
        <v>1811</v>
      </c>
      <c r="H28" s="21">
        <f t="shared" si="6"/>
        <v>19146</v>
      </c>
      <c r="I28" s="116">
        <v>5276</v>
      </c>
      <c r="J28" s="87">
        <v>-710</v>
      </c>
      <c r="K28" s="87">
        <f t="shared" si="4"/>
        <v>4566</v>
      </c>
      <c r="L28" s="21">
        <f t="shared" si="5"/>
        <v>23712</v>
      </c>
    </row>
    <row r="29" spans="1:12" ht="12.75">
      <c r="A29" s="14" t="s">
        <v>209</v>
      </c>
      <c r="B29" s="88" t="s">
        <v>210</v>
      </c>
      <c r="C29" s="16">
        <v>58.5</v>
      </c>
      <c r="D29" s="17">
        <v>11633</v>
      </c>
      <c r="E29" s="18">
        <v>450</v>
      </c>
      <c r="F29" s="18">
        <v>4508</v>
      </c>
      <c r="G29" s="18">
        <v>159</v>
      </c>
      <c r="H29" s="19">
        <f>D29+E29+F29+G29</f>
        <v>16750</v>
      </c>
      <c r="I29" s="116">
        <v>1337</v>
      </c>
      <c r="J29" s="87">
        <v>149</v>
      </c>
      <c r="K29" s="87">
        <f t="shared" si="4"/>
        <v>1486</v>
      </c>
      <c r="L29" s="21">
        <f t="shared" si="5"/>
        <v>18236</v>
      </c>
    </row>
    <row r="30" spans="1:12" ht="12.75">
      <c r="A30" s="14" t="s">
        <v>195</v>
      </c>
      <c r="B30" s="88" t="s">
        <v>196</v>
      </c>
      <c r="C30" s="16">
        <v>96</v>
      </c>
      <c r="D30" s="17">
        <v>19276</v>
      </c>
      <c r="E30" s="18">
        <v>292</v>
      </c>
      <c r="F30" s="18">
        <v>7313</v>
      </c>
      <c r="G30" s="18">
        <v>2018</v>
      </c>
      <c r="H30" s="19">
        <f t="shared" si="6"/>
        <v>28899</v>
      </c>
      <c r="I30" s="116">
        <v>8697</v>
      </c>
      <c r="J30" s="87">
        <v>753</v>
      </c>
      <c r="K30" s="87">
        <f t="shared" si="4"/>
        <v>9450</v>
      </c>
      <c r="L30" s="21">
        <f t="shared" si="5"/>
        <v>38349</v>
      </c>
    </row>
    <row r="31" spans="1:12" ht="12.75">
      <c r="A31" s="14" t="s">
        <v>197</v>
      </c>
      <c r="B31" s="89">
        <v>14451051</v>
      </c>
      <c r="C31" s="16">
        <v>48</v>
      </c>
      <c r="D31" s="17">
        <v>8505</v>
      </c>
      <c r="E31" s="18">
        <v>130</v>
      </c>
      <c r="F31" s="18">
        <v>3228</v>
      </c>
      <c r="G31" s="18">
        <v>496</v>
      </c>
      <c r="H31" s="19">
        <f t="shared" si="6"/>
        <v>12359</v>
      </c>
      <c r="I31" s="116">
        <v>1818</v>
      </c>
      <c r="J31" s="87">
        <v>500</v>
      </c>
      <c r="K31" s="87">
        <f t="shared" si="4"/>
        <v>2318</v>
      </c>
      <c r="L31" s="21">
        <f t="shared" si="5"/>
        <v>14677</v>
      </c>
    </row>
    <row r="32" spans="1:12" ht="12.75">
      <c r="A32" s="14" t="s">
        <v>198</v>
      </c>
      <c r="B32" s="15">
        <v>41190726</v>
      </c>
      <c r="C32" s="16">
        <v>73</v>
      </c>
      <c r="D32" s="17">
        <v>16761</v>
      </c>
      <c r="E32" s="18">
        <v>220</v>
      </c>
      <c r="F32" s="18">
        <v>6289</v>
      </c>
      <c r="G32" s="18">
        <v>6000</v>
      </c>
      <c r="H32" s="19">
        <f t="shared" si="6"/>
        <v>29270</v>
      </c>
      <c r="I32" s="116">
        <v>8209</v>
      </c>
      <c r="J32" s="87">
        <v>-230</v>
      </c>
      <c r="K32" s="87">
        <f t="shared" si="4"/>
        <v>7979</v>
      </c>
      <c r="L32" s="21">
        <f t="shared" si="5"/>
        <v>37249</v>
      </c>
    </row>
    <row r="33" spans="1:12" ht="12.75">
      <c r="A33" s="14" t="s">
        <v>199</v>
      </c>
      <c r="B33" s="88" t="s">
        <v>200</v>
      </c>
      <c r="C33" s="16">
        <v>42.5</v>
      </c>
      <c r="D33" s="17">
        <v>8376</v>
      </c>
      <c r="E33" s="18">
        <v>60</v>
      </c>
      <c r="F33" s="18">
        <v>3157</v>
      </c>
      <c r="G33" s="18">
        <v>850</v>
      </c>
      <c r="H33" s="19">
        <f t="shared" si="6"/>
        <v>12443</v>
      </c>
      <c r="I33" s="116">
        <v>2310</v>
      </c>
      <c r="J33" s="87">
        <v>525</v>
      </c>
      <c r="K33" s="87">
        <f t="shared" si="4"/>
        <v>2835</v>
      </c>
      <c r="L33" s="21">
        <f t="shared" si="5"/>
        <v>15278</v>
      </c>
    </row>
    <row r="34" spans="1:12" ht="12.75">
      <c r="A34" s="14" t="s">
        <v>201</v>
      </c>
      <c r="B34" s="88" t="s">
        <v>202</v>
      </c>
      <c r="C34" s="16">
        <v>55</v>
      </c>
      <c r="D34" s="17">
        <v>11942</v>
      </c>
      <c r="E34" s="18">
        <v>329</v>
      </c>
      <c r="F34" s="18">
        <v>4583</v>
      </c>
      <c r="G34" s="18">
        <v>1091</v>
      </c>
      <c r="H34" s="19">
        <f t="shared" si="6"/>
        <v>17945</v>
      </c>
      <c r="I34" s="116">
        <v>4114</v>
      </c>
      <c r="J34" s="87">
        <v>59</v>
      </c>
      <c r="K34" s="87">
        <f t="shared" si="4"/>
        <v>4173</v>
      </c>
      <c r="L34" s="21">
        <f t="shared" si="5"/>
        <v>22118</v>
      </c>
    </row>
    <row r="35" spans="1:12" ht="13.5" thickBot="1">
      <c r="A35" s="22" t="s">
        <v>213</v>
      </c>
      <c r="B35" s="257" t="s">
        <v>214</v>
      </c>
      <c r="C35" s="24">
        <v>39</v>
      </c>
      <c r="D35" s="25">
        <v>7849</v>
      </c>
      <c r="E35" s="26">
        <v>88</v>
      </c>
      <c r="F35" s="26">
        <v>2969</v>
      </c>
      <c r="G35" s="26">
        <v>245</v>
      </c>
      <c r="H35" s="27">
        <f t="shared" si="6"/>
        <v>11151</v>
      </c>
      <c r="I35" s="116">
        <v>2045</v>
      </c>
      <c r="J35" s="87">
        <v>83</v>
      </c>
      <c r="K35" s="138">
        <f t="shared" si="4"/>
        <v>2128</v>
      </c>
      <c r="L35" s="29">
        <f t="shared" si="5"/>
        <v>13279</v>
      </c>
    </row>
    <row r="36" spans="1:12" ht="13.5" thickBot="1">
      <c r="A36" s="30" t="s">
        <v>52</v>
      </c>
      <c r="B36" s="31"/>
      <c r="C36" s="32">
        <f aca="true" t="shared" si="7" ref="C36:H36">SUM(C5:C35)</f>
        <v>1834.1299999999997</v>
      </c>
      <c r="D36" s="33">
        <f t="shared" si="7"/>
        <v>382663</v>
      </c>
      <c r="E36" s="34">
        <f t="shared" si="7"/>
        <v>10553</v>
      </c>
      <c r="F36" s="34">
        <f t="shared" si="7"/>
        <v>146209</v>
      </c>
      <c r="G36" s="34">
        <f t="shared" si="7"/>
        <v>61144</v>
      </c>
      <c r="H36" s="35">
        <f t="shared" si="7"/>
        <v>600569</v>
      </c>
      <c r="I36" s="179">
        <f>SUM(I5:I35)</f>
        <v>120245</v>
      </c>
      <c r="J36" s="261">
        <f>SUM(J5:J35)</f>
        <v>14867.7</v>
      </c>
      <c r="K36" s="261">
        <f>SUM(K5:K35)</f>
        <v>135112.7</v>
      </c>
      <c r="L36" s="262">
        <f>SUM(L5:L35)</f>
        <v>735681.7</v>
      </c>
    </row>
    <row r="37" spans="1:8" ht="12.75">
      <c r="A37" s="52"/>
      <c r="B37" s="52"/>
      <c r="C37" s="52"/>
      <c r="D37" s="93"/>
      <c r="E37" s="52"/>
      <c r="F37" s="52"/>
      <c r="G37" s="52"/>
      <c r="H37" s="52"/>
    </row>
    <row r="38" spans="1:8" ht="12.75">
      <c r="A38" s="52"/>
      <c r="B38" s="52"/>
      <c r="C38" s="52"/>
      <c r="D38" s="52"/>
      <c r="E38" s="52"/>
      <c r="F38" s="52"/>
      <c r="G38" s="52"/>
      <c r="H38" s="52"/>
    </row>
    <row r="39" spans="1:8" ht="12.75">
      <c r="A39" s="52"/>
      <c r="B39" s="52"/>
      <c r="C39" s="52"/>
      <c r="D39" s="52"/>
      <c r="E39" s="52"/>
      <c r="F39" s="52"/>
      <c r="G39" s="52"/>
      <c r="H39" s="52"/>
    </row>
    <row r="40" spans="1:8" ht="12.75">
      <c r="A40" s="52"/>
      <c r="B40" s="52"/>
      <c r="C40" s="52"/>
      <c r="D40" s="52"/>
      <c r="E40" s="52"/>
      <c r="F40" s="52"/>
      <c r="G40" s="52"/>
      <c r="H40" s="52"/>
    </row>
    <row r="41" spans="1:8" ht="12.75">
      <c r="A41" s="52"/>
      <c r="B41" s="52"/>
      <c r="C41" s="52"/>
      <c r="D41" s="52"/>
      <c r="E41" s="52"/>
      <c r="F41" s="52"/>
      <c r="G41" s="52"/>
      <c r="H41" s="52"/>
    </row>
    <row r="42" spans="1:8" ht="12.75">
      <c r="A42" s="52"/>
      <c r="B42" s="52"/>
      <c r="C42" s="52"/>
      <c r="D42" s="52"/>
      <c r="E42" s="52"/>
      <c r="F42" s="52"/>
      <c r="G42" s="52"/>
      <c r="H42" s="52"/>
    </row>
    <row r="43" spans="1:8" ht="12.75">
      <c r="A43" s="52"/>
      <c r="B43" s="52"/>
      <c r="C43" s="52"/>
      <c r="D43" s="52"/>
      <c r="E43" s="52"/>
      <c r="F43" s="52"/>
      <c r="G43" s="52"/>
      <c r="H43" s="52"/>
    </row>
    <row r="44" spans="1:8" ht="12.75">
      <c r="A44" s="52"/>
      <c r="B44" s="52"/>
      <c r="C44" s="52"/>
      <c r="D44" s="52"/>
      <c r="E44" s="52"/>
      <c r="F44" s="52"/>
      <c r="G44" s="52"/>
      <c r="H44" s="52"/>
    </row>
    <row r="45" spans="1:8" ht="12.75">
      <c r="A45" s="52"/>
      <c r="B45" s="52"/>
      <c r="C45" s="52"/>
      <c r="D45" s="52"/>
      <c r="E45" s="52"/>
      <c r="F45" s="52"/>
      <c r="G45" s="52"/>
      <c r="H45" s="52"/>
    </row>
    <row r="46" spans="1:8" ht="12.75">
      <c r="A46" s="52"/>
      <c r="B46" s="52"/>
      <c r="C46" s="52"/>
      <c r="D46" s="52"/>
      <c r="E46" s="52"/>
      <c r="F46" s="52"/>
      <c r="G46" s="52"/>
      <c r="H46" s="52"/>
    </row>
    <row r="47" spans="1:8" ht="12.75">
      <c r="A47" s="52"/>
      <c r="B47" s="52"/>
      <c r="C47" s="52"/>
      <c r="D47" s="52"/>
      <c r="E47" s="52"/>
      <c r="F47" s="52"/>
      <c r="G47" s="52"/>
      <c r="H47" s="52"/>
    </row>
    <row r="48" spans="1:8" ht="12.75">
      <c r="A48" s="52"/>
      <c r="B48" s="52"/>
      <c r="C48" s="52"/>
      <c r="D48" s="52"/>
      <c r="E48" s="52"/>
      <c r="F48" s="52"/>
      <c r="G48" s="52"/>
      <c r="H48" s="52"/>
    </row>
    <row r="49" spans="1:8" ht="12.75">
      <c r="A49" s="52"/>
      <c r="B49" s="52"/>
      <c r="C49" s="52"/>
      <c r="D49" s="52"/>
      <c r="E49" s="52"/>
      <c r="F49" s="52"/>
      <c r="G49" s="52"/>
      <c r="H49" s="52"/>
    </row>
    <row r="50" spans="1:8" ht="12.75">
      <c r="A50" s="52"/>
      <c r="B50" s="52"/>
      <c r="C50" s="52"/>
      <c r="D50" s="52"/>
      <c r="E50" s="52"/>
      <c r="F50" s="52"/>
      <c r="G50" s="52"/>
      <c r="H50" s="52"/>
    </row>
    <row r="51" spans="1:8" ht="12.75">
      <c r="A51" s="52"/>
      <c r="B51" s="52"/>
      <c r="C51" s="52"/>
      <c r="D51" s="52"/>
      <c r="E51" s="52"/>
      <c r="F51" s="52"/>
      <c r="G51" s="52"/>
      <c r="H51" s="52"/>
    </row>
    <row r="52" spans="1:8" ht="12.75">
      <c r="A52" s="52"/>
      <c r="B52" s="52"/>
      <c r="C52" s="52"/>
      <c r="D52" s="52"/>
      <c r="E52" s="52"/>
      <c r="F52" s="52"/>
      <c r="G52" s="52"/>
      <c r="H52" s="52"/>
    </row>
    <row r="53" spans="1:8" ht="12.75">
      <c r="A53" s="52"/>
      <c r="B53" s="52"/>
      <c r="C53" s="52"/>
      <c r="D53" s="52"/>
      <c r="E53" s="52"/>
      <c r="F53" s="52"/>
      <c r="G53" s="52"/>
      <c r="H53" s="52"/>
    </row>
    <row r="54" spans="1:8" ht="12.75">
      <c r="A54" s="52"/>
      <c r="B54" s="52"/>
      <c r="C54" s="52"/>
      <c r="D54" s="52"/>
      <c r="E54" s="52"/>
      <c r="F54" s="52"/>
      <c r="G54" s="52"/>
      <c r="H54" s="52"/>
    </row>
    <row r="55" spans="1:8" ht="12.75">
      <c r="A55" s="52"/>
      <c r="B55" s="52"/>
      <c r="C55" s="52"/>
      <c r="D55" s="52"/>
      <c r="E55" s="52"/>
      <c r="F55" s="52"/>
      <c r="G55" s="52"/>
      <c r="H55" s="52"/>
    </row>
    <row r="56" spans="1:8" ht="12.75">
      <c r="A56" s="52"/>
      <c r="B56" s="52"/>
      <c r="C56" s="52"/>
      <c r="D56" s="52"/>
      <c r="E56" s="52"/>
      <c r="F56" s="52"/>
      <c r="G56" s="52"/>
      <c r="H56" s="52"/>
    </row>
    <row r="57" spans="1:8" ht="12.75">
      <c r="A57" s="52"/>
      <c r="B57" s="52"/>
      <c r="C57" s="52"/>
      <c r="D57" s="52"/>
      <c r="E57" s="52"/>
      <c r="F57" s="52"/>
      <c r="G57" s="52"/>
      <c r="H57" s="52"/>
    </row>
    <row r="58" spans="1:8" ht="12.75">
      <c r="A58" s="52"/>
      <c r="B58" s="52"/>
      <c r="C58" s="52"/>
      <c r="D58" s="52"/>
      <c r="E58" s="52"/>
      <c r="F58" s="52"/>
      <c r="G58" s="52"/>
      <c r="H58" s="52"/>
    </row>
    <row r="59" spans="1:8" ht="12.75">
      <c r="A59" s="52"/>
      <c r="B59" s="52"/>
      <c r="C59" s="52"/>
      <c r="D59" s="52"/>
      <c r="E59" s="52"/>
      <c r="F59" s="52"/>
      <c r="G59" s="52"/>
      <c r="H59" s="52"/>
    </row>
    <row r="60" spans="1:8" ht="12.75">
      <c r="A60" s="52"/>
      <c r="B60" s="52"/>
      <c r="C60" s="52"/>
      <c r="D60" s="52"/>
      <c r="E60" s="52"/>
      <c r="F60" s="52"/>
      <c r="G60" s="52"/>
      <c r="H60" s="52"/>
    </row>
    <row r="61" spans="1:8" ht="12.75">
      <c r="A61" s="52"/>
      <c r="B61" s="52"/>
      <c r="C61" s="52"/>
      <c r="D61" s="52"/>
      <c r="E61" s="52"/>
      <c r="F61" s="52"/>
      <c r="G61" s="52"/>
      <c r="H61" s="52"/>
    </row>
    <row r="62" spans="1:8" ht="12.75">
      <c r="A62" s="52"/>
      <c r="B62" s="52"/>
      <c r="C62" s="52"/>
      <c r="D62" s="52"/>
      <c r="E62" s="52"/>
      <c r="F62" s="52"/>
      <c r="G62" s="52"/>
      <c r="H62" s="52"/>
    </row>
    <row r="63" spans="1:8" ht="12.75">
      <c r="A63" s="52"/>
      <c r="B63" s="52"/>
      <c r="C63" s="52"/>
      <c r="D63" s="52"/>
      <c r="E63" s="52"/>
      <c r="F63" s="52"/>
      <c r="G63" s="52"/>
      <c r="H63" s="52"/>
    </row>
    <row r="64" spans="1:8" ht="12.75">
      <c r="A64" s="52"/>
      <c r="B64" s="52"/>
      <c r="C64" s="52"/>
      <c r="D64" s="52"/>
      <c r="E64" s="52"/>
      <c r="F64" s="52"/>
      <c r="G64" s="52"/>
      <c r="H64" s="52"/>
    </row>
    <row r="65" spans="1:8" ht="12.75">
      <c r="A65" s="52"/>
      <c r="B65" s="52"/>
      <c r="C65" s="52"/>
      <c r="D65" s="52"/>
      <c r="E65" s="52"/>
      <c r="F65" s="52"/>
      <c r="G65" s="52"/>
      <c r="H65" s="52"/>
    </row>
    <row r="66" spans="1:8" ht="12.75">
      <c r="A66" s="52"/>
      <c r="B66" s="52"/>
      <c r="C66" s="52"/>
      <c r="D66" s="52"/>
      <c r="E66" s="52"/>
      <c r="F66" s="52"/>
      <c r="G66" s="52"/>
      <c r="H66" s="52"/>
    </row>
    <row r="67" spans="1:8" ht="12.75">
      <c r="A67" s="52"/>
      <c r="B67" s="52"/>
      <c r="C67" s="52"/>
      <c r="D67" s="52"/>
      <c r="E67" s="52"/>
      <c r="F67" s="52"/>
      <c r="G67" s="52"/>
      <c r="H67" s="52"/>
    </row>
    <row r="68" spans="1:8" ht="12.75">
      <c r="A68" s="52"/>
      <c r="B68" s="52"/>
      <c r="C68" s="52"/>
      <c r="D68" s="52"/>
      <c r="E68" s="52"/>
      <c r="F68" s="52"/>
      <c r="G68" s="52"/>
      <c r="H68" s="52"/>
    </row>
    <row r="69" spans="1:8" ht="12.75">
      <c r="A69" s="52"/>
      <c r="B69" s="52"/>
      <c r="C69" s="52"/>
      <c r="D69" s="52"/>
      <c r="E69" s="52"/>
      <c r="F69" s="52"/>
      <c r="G69" s="52"/>
      <c r="H69" s="52"/>
    </row>
    <row r="70" spans="1:8" ht="12.75">
      <c r="A70" s="52"/>
      <c r="B70" s="52"/>
      <c r="C70" s="52"/>
      <c r="D70" s="52"/>
      <c r="E70" s="52"/>
      <c r="F70" s="52"/>
      <c r="G70" s="52"/>
      <c r="H70" s="52"/>
    </row>
    <row r="71" spans="1:8" ht="12.75">
      <c r="A71" s="52"/>
      <c r="B71" s="52"/>
      <c r="C71" s="52"/>
      <c r="D71" s="52"/>
      <c r="E71" s="52"/>
      <c r="F71" s="52"/>
      <c r="G71" s="52"/>
      <c r="H71" s="52"/>
    </row>
    <row r="72" spans="1:8" ht="12.75">
      <c r="A72" s="52"/>
      <c r="B72" s="52"/>
      <c r="C72" s="52"/>
      <c r="D72" s="52"/>
      <c r="E72" s="52"/>
      <c r="F72" s="52"/>
      <c r="G72" s="52"/>
      <c r="H72" s="52"/>
    </row>
    <row r="73" spans="1:8" ht="12.75">
      <c r="A73" s="52"/>
      <c r="B73" s="52"/>
      <c r="C73" s="52"/>
      <c r="D73" s="52"/>
      <c r="E73" s="52"/>
      <c r="F73" s="52"/>
      <c r="G73" s="52"/>
      <c r="H73" s="52"/>
    </row>
    <row r="74" spans="1:8" ht="12.75">
      <c r="A74" s="52"/>
      <c r="B74" s="52"/>
      <c r="C74" s="52"/>
      <c r="D74" s="52"/>
      <c r="E74" s="52"/>
      <c r="F74" s="52"/>
      <c r="G74" s="52"/>
      <c r="H74" s="52"/>
    </row>
    <row r="75" spans="1:8" ht="12.75">
      <c r="A75" s="52"/>
      <c r="B75" s="52"/>
      <c r="C75" s="52"/>
      <c r="D75" s="52"/>
      <c r="E75" s="52"/>
      <c r="F75" s="52"/>
      <c r="G75" s="52"/>
      <c r="H75" s="52"/>
    </row>
    <row r="76" spans="1:8" ht="12.75">
      <c r="A76" s="52"/>
      <c r="B76" s="52"/>
      <c r="C76" s="52"/>
      <c r="D76" s="52"/>
      <c r="E76" s="52"/>
      <c r="F76" s="52"/>
      <c r="G76" s="52"/>
      <c r="H76" s="52"/>
    </row>
    <row r="77" spans="1:8" ht="12.75">
      <c r="A77" s="52"/>
      <c r="B77" s="52"/>
      <c r="C77" s="52"/>
      <c r="D77" s="52"/>
      <c r="E77" s="52"/>
      <c r="F77" s="52"/>
      <c r="G77" s="52"/>
      <c r="H77" s="52"/>
    </row>
    <row r="78" spans="1:8" ht="12.75">
      <c r="A78" s="52"/>
      <c r="B78" s="52"/>
      <c r="C78" s="52"/>
      <c r="D78" s="52"/>
      <c r="E78" s="52"/>
      <c r="F78" s="52"/>
      <c r="G78" s="52"/>
      <c r="H78" s="52"/>
    </row>
    <row r="79" spans="1:8" ht="12.75">
      <c r="A79" s="52"/>
      <c r="B79" s="52"/>
      <c r="C79" s="52"/>
      <c r="D79" s="52"/>
      <c r="E79" s="52"/>
      <c r="F79" s="52"/>
      <c r="G79" s="52"/>
      <c r="H79" s="52"/>
    </row>
    <row r="80" spans="1:8" ht="12.75">
      <c r="A80" s="52"/>
      <c r="B80" s="52"/>
      <c r="C80" s="52"/>
      <c r="D80" s="52"/>
      <c r="E80" s="52"/>
      <c r="F80" s="52"/>
      <c r="G80" s="52"/>
      <c r="H80" s="52"/>
    </row>
    <row r="81" spans="1:8" ht="12.75">
      <c r="A81" s="52"/>
      <c r="B81" s="52"/>
      <c r="C81" s="52"/>
      <c r="D81" s="52"/>
      <c r="E81" s="52"/>
      <c r="F81" s="52"/>
      <c r="G81" s="52"/>
      <c r="H81" s="52"/>
    </row>
    <row r="82" spans="1:8" ht="12.75">
      <c r="A82" s="52"/>
      <c r="B82" s="52"/>
      <c r="C82" s="52"/>
      <c r="D82" s="52"/>
      <c r="E82" s="52"/>
      <c r="F82" s="52"/>
      <c r="G82" s="52"/>
      <c r="H82" s="52"/>
    </row>
    <row r="83" spans="1:8" ht="12.75">
      <c r="A83" s="52"/>
      <c r="B83" s="52"/>
      <c r="C83" s="52"/>
      <c r="D83" s="52"/>
      <c r="E83" s="52"/>
      <c r="F83" s="52"/>
      <c r="G83" s="52"/>
      <c r="H83" s="52"/>
    </row>
    <row r="84" spans="1:8" ht="12.75">
      <c r="A84" s="52"/>
      <c r="B84" s="52"/>
      <c r="C84" s="52"/>
      <c r="D84" s="52"/>
      <c r="E84" s="52"/>
      <c r="F84" s="52"/>
      <c r="G84" s="52"/>
      <c r="H84" s="52"/>
    </row>
    <row r="85" spans="1:8" ht="12.75">
      <c r="A85" s="52"/>
      <c r="B85" s="52"/>
      <c r="C85" s="52"/>
      <c r="D85" s="52"/>
      <c r="E85" s="52"/>
      <c r="F85" s="52"/>
      <c r="G85" s="52"/>
      <c r="H85" s="52"/>
    </row>
    <row r="86" spans="1:8" ht="12.75">
      <c r="A86" s="52"/>
      <c r="B86" s="52"/>
      <c r="C86" s="52"/>
      <c r="D86" s="52"/>
      <c r="E86" s="52"/>
      <c r="F86" s="52"/>
      <c r="G86" s="52"/>
      <c r="H86" s="52"/>
    </row>
    <row r="87" spans="1:8" ht="12.75">
      <c r="A87" s="52"/>
      <c r="B87" s="52"/>
      <c r="C87" s="52"/>
      <c r="D87" s="52"/>
      <c r="E87" s="52"/>
      <c r="F87" s="52"/>
      <c r="G87" s="52"/>
      <c r="H87" s="52"/>
    </row>
    <row r="88" spans="1:8" ht="12.75">
      <c r="A88" s="52"/>
      <c r="B88" s="52"/>
      <c r="C88" s="52"/>
      <c r="D88" s="52"/>
      <c r="E88" s="52"/>
      <c r="F88" s="52"/>
      <c r="G88" s="52"/>
      <c r="H88" s="52"/>
    </row>
  </sheetData>
  <mergeCells count="4">
    <mergeCell ref="A2:A3"/>
    <mergeCell ref="B2:B3"/>
    <mergeCell ref="C2:H2"/>
    <mergeCell ref="I2:L2"/>
  </mergeCells>
  <printOptions horizontalCentered="1"/>
  <pageMargins left="0.1968503937007874" right="0.1968503937007874" top="0.7874015748031497" bottom="0.5905511811023623" header="0.2755905511811024" footer="0.5118110236220472"/>
  <pageSetup fitToHeight="1" fitToWidth="1" horizontalDpi="300" verticalDpi="3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7"/>
  <sheetViews>
    <sheetView zoomScale="75" zoomScaleNormal="75" workbookViewId="0" topLeftCell="A1">
      <selection activeCell="B1" sqref="B1"/>
    </sheetView>
  </sheetViews>
  <sheetFormatPr defaultColWidth="9.00390625" defaultRowHeight="12.75"/>
  <cols>
    <col min="1" max="1" width="36.875" style="0" customWidth="1"/>
    <col min="2" max="2" width="12.00390625" style="0" customWidth="1"/>
    <col min="3" max="3" width="8.00390625" style="0" customWidth="1"/>
    <col min="4" max="5" width="8.125" style="0" customWidth="1"/>
    <col min="6" max="6" width="8.625" style="0" customWidth="1"/>
    <col min="7" max="7" width="8.00390625" style="0" customWidth="1"/>
    <col min="8" max="8" width="9.625" style="0" customWidth="1"/>
    <col min="9" max="11" width="9.00390625" style="0" hidden="1" customWidth="1"/>
    <col min="12" max="12" width="10.125" style="0" hidden="1" customWidth="1"/>
  </cols>
  <sheetData>
    <row r="1" ht="13.5" thickBot="1"/>
    <row r="2" spans="1:12" ht="13.5" thickBot="1">
      <c r="A2" s="369" t="s">
        <v>215</v>
      </c>
      <c r="B2" s="343" t="s">
        <v>1</v>
      </c>
      <c r="C2" s="335" t="s">
        <v>216</v>
      </c>
      <c r="D2" s="325"/>
      <c r="E2" s="325"/>
      <c r="F2" s="325"/>
      <c r="G2" s="325"/>
      <c r="H2" s="326"/>
      <c r="I2" s="371" t="s">
        <v>164</v>
      </c>
      <c r="J2" s="372"/>
      <c r="K2" s="372"/>
      <c r="L2" s="373"/>
    </row>
    <row r="3" spans="1:12" ht="26.25" thickBot="1">
      <c r="A3" s="370"/>
      <c r="B3" s="344"/>
      <c r="C3" s="94" t="s">
        <v>56</v>
      </c>
      <c r="D3" s="1" t="s">
        <v>4</v>
      </c>
      <c r="E3" s="1" t="s">
        <v>5</v>
      </c>
      <c r="F3" s="1" t="s">
        <v>6</v>
      </c>
      <c r="G3" s="1" t="s">
        <v>7</v>
      </c>
      <c r="H3" s="3" t="s">
        <v>8</v>
      </c>
      <c r="I3" s="4" t="s">
        <v>9</v>
      </c>
      <c r="J3" s="1" t="s">
        <v>325</v>
      </c>
      <c r="K3" s="1" t="s">
        <v>326</v>
      </c>
      <c r="L3" s="5" t="s">
        <v>8</v>
      </c>
    </row>
    <row r="4" spans="1:12" ht="12.75">
      <c r="A4" s="95" t="s">
        <v>217</v>
      </c>
      <c r="B4" s="96"/>
      <c r="C4" s="97"/>
      <c r="D4" s="8"/>
      <c r="E4" s="8"/>
      <c r="F4" s="8"/>
      <c r="G4" s="8"/>
      <c r="H4" s="98"/>
      <c r="I4" s="99"/>
      <c r="J4" s="275"/>
      <c r="K4" s="272"/>
      <c r="L4" s="11"/>
    </row>
    <row r="5" spans="1:12" ht="12.75">
      <c r="A5" s="63" t="s">
        <v>218</v>
      </c>
      <c r="B5" s="100">
        <v>60461144</v>
      </c>
      <c r="C5" s="101">
        <v>7.5</v>
      </c>
      <c r="D5" s="17">
        <v>1428</v>
      </c>
      <c r="E5" s="18">
        <v>20</v>
      </c>
      <c r="F5" s="18">
        <v>540</v>
      </c>
      <c r="G5" s="18">
        <v>14</v>
      </c>
      <c r="H5" s="19">
        <f aca="true" t="shared" si="0" ref="H5:H16">D5+E5+F5+G5</f>
        <v>2002</v>
      </c>
      <c r="I5" s="102">
        <v>446</v>
      </c>
      <c r="J5" s="276">
        <v>-3</v>
      </c>
      <c r="K5" s="273">
        <f>+I5+J5</f>
        <v>443</v>
      </c>
      <c r="L5" s="19">
        <f>+H5+K5</f>
        <v>2445</v>
      </c>
    </row>
    <row r="6" spans="1:12" ht="12.75">
      <c r="A6" s="63" t="s">
        <v>219</v>
      </c>
      <c r="B6" s="100">
        <v>68407441</v>
      </c>
      <c r="C6" s="101">
        <v>7.6</v>
      </c>
      <c r="D6" s="17">
        <v>1480</v>
      </c>
      <c r="E6" s="18">
        <v>24</v>
      </c>
      <c r="F6" s="18">
        <v>562</v>
      </c>
      <c r="G6" s="18">
        <v>12</v>
      </c>
      <c r="H6" s="19">
        <f t="shared" si="0"/>
        <v>2078</v>
      </c>
      <c r="I6" s="102">
        <v>300</v>
      </c>
      <c r="J6" s="276">
        <v>0</v>
      </c>
      <c r="K6" s="273">
        <f aca="true" t="shared" si="1" ref="K6:K16">+I6+J6</f>
        <v>300</v>
      </c>
      <c r="L6" s="19">
        <f aca="true" t="shared" si="2" ref="L6:L16">+H6+K6</f>
        <v>2378</v>
      </c>
    </row>
    <row r="7" spans="1:12" ht="12.75">
      <c r="A7" s="63" t="s">
        <v>220</v>
      </c>
      <c r="B7" s="100">
        <v>70835462</v>
      </c>
      <c r="C7" s="101">
        <v>6</v>
      </c>
      <c r="D7" s="17">
        <v>1302</v>
      </c>
      <c r="E7" s="18">
        <v>0</v>
      </c>
      <c r="F7" s="18">
        <v>487</v>
      </c>
      <c r="G7" s="18">
        <v>7</v>
      </c>
      <c r="H7" s="19">
        <f t="shared" si="0"/>
        <v>1796</v>
      </c>
      <c r="I7" s="102">
        <v>279</v>
      </c>
      <c r="J7" s="276">
        <v>0</v>
      </c>
      <c r="K7" s="273">
        <f t="shared" si="1"/>
        <v>279</v>
      </c>
      <c r="L7" s="19">
        <f t="shared" si="2"/>
        <v>2075</v>
      </c>
    </row>
    <row r="8" spans="1:12" ht="12.75">
      <c r="A8" s="63" t="s">
        <v>221</v>
      </c>
      <c r="B8" s="100">
        <v>48135054</v>
      </c>
      <c r="C8" s="101">
        <v>10</v>
      </c>
      <c r="D8" s="17">
        <v>1902</v>
      </c>
      <c r="E8" s="18">
        <v>0</v>
      </c>
      <c r="F8" s="18">
        <v>712</v>
      </c>
      <c r="G8" s="18">
        <v>6</v>
      </c>
      <c r="H8" s="19">
        <f t="shared" si="0"/>
        <v>2620</v>
      </c>
      <c r="I8" s="102">
        <v>370</v>
      </c>
      <c r="J8" s="276">
        <v>0</v>
      </c>
      <c r="K8" s="273">
        <f t="shared" si="1"/>
        <v>370</v>
      </c>
      <c r="L8" s="19">
        <f t="shared" si="2"/>
        <v>2990</v>
      </c>
    </row>
    <row r="9" spans="1:12" ht="12.75">
      <c r="A9" s="63" t="s">
        <v>222</v>
      </c>
      <c r="B9" s="100">
        <v>48135071</v>
      </c>
      <c r="C9" s="101">
        <v>8.7</v>
      </c>
      <c r="D9" s="17">
        <v>1808</v>
      </c>
      <c r="E9" s="18">
        <v>80</v>
      </c>
      <c r="F9" s="18">
        <v>705</v>
      </c>
      <c r="G9" s="18">
        <v>14</v>
      </c>
      <c r="H9" s="19">
        <f t="shared" si="0"/>
        <v>2607</v>
      </c>
      <c r="I9" s="102">
        <v>450</v>
      </c>
      <c r="J9" s="276">
        <v>-31</v>
      </c>
      <c r="K9" s="273">
        <f t="shared" si="1"/>
        <v>419</v>
      </c>
      <c r="L9" s="19">
        <f t="shared" si="2"/>
        <v>3026</v>
      </c>
    </row>
    <row r="10" spans="1:12" ht="12.75">
      <c r="A10" s="63" t="s">
        <v>223</v>
      </c>
      <c r="B10" s="100">
        <v>48135062</v>
      </c>
      <c r="C10" s="101">
        <v>13.9</v>
      </c>
      <c r="D10" s="17">
        <v>2788</v>
      </c>
      <c r="E10" s="18">
        <v>22</v>
      </c>
      <c r="F10" s="18">
        <v>1049</v>
      </c>
      <c r="G10" s="18">
        <v>7</v>
      </c>
      <c r="H10" s="19">
        <f t="shared" si="0"/>
        <v>3866</v>
      </c>
      <c r="I10" s="102">
        <v>956</v>
      </c>
      <c r="J10" s="276">
        <v>0</v>
      </c>
      <c r="K10" s="273">
        <f t="shared" si="1"/>
        <v>956</v>
      </c>
      <c r="L10" s="19">
        <f t="shared" si="2"/>
        <v>4822</v>
      </c>
    </row>
    <row r="11" spans="1:12" ht="12.75">
      <c r="A11" s="63" t="s">
        <v>224</v>
      </c>
      <c r="B11" s="100">
        <v>70843830</v>
      </c>
      <c r="C11" s="101">
        <v>15</v>
      </c>
      <c r="D11" s="17">
        <v>3113</v>
      </c>
      <c r="E11" s="18">
        <v>40</v>
      </c>
      <c r="F11" s="18">
        <v>1178</v>
      </c>
      <c r="G11" s="18">
        <v>22</v>
      </c>
      <c r="H11" s="19">
        <f t="shared" si="0"/>
        <v>4353</v>
      </c>
      <c r="I11" s="102">
        <v>486</v>
      </c>
      <c r="J11" s="276">
        <v>0</v>
      </c>
      <c r="K11" s="273">
        <f t="shared" si="1"/>
        <v>486</v>
      </c>
      <c r="L11" s="19">
        <f t="shared" si="2"/>
        <v>4839</v>
      </c>
    </row>
    <row r="12" spans="1:14" ht="12.75">
      <c r="A12" s="63" t="s">
        <v>225</v>
      </c>
      <c r="B12" s="100">
        <v>68407459</v>
      </c>
      <c r="C12" s="101">
        <v>11.4</v>
      </c>
      <c r="D12" s="17">
        <v>2492</v>
      </c>
      <c r="E12" s="18">
        <v>17</v>
      </c>
      <c r="F12" s="18">
        <v>938</v>
      </c>
      <c r="G12" s="18">
        <v>11</v>
      </c>
      <c r="H12" s="19">
        <f t="shared" si="0"/>
        <v>3458</v>
      </c>
      <c r="I12" s="102">
        <v>439</v>
      </c>
      <c r="J12" s="276">
        <v>0</v>
      </c>
      <c r="K12" s="273">
        <f t="shared" si="1"/>
        <v>439</v>
      </c>
      <c r="L12" s="19">
        <f t="shared" si="2"/>
        <v>3897</v>
      </c>
      <c r="N12" s="103"/>
    </row>
    <row r="13" spans="1:14" ht="12.75">
      <c r="A13" s="63" t="s">
        <v>226</v>
      </c>
      <c r="B13" s="100">
        <v>70947015</v>
      </c>
      <c r="C13" s="101">
        <v>3.9</v>
      </c>
      <c r="D13" s="17">
        <v>873</v>
      </c>
      <c r="E13" s="18">
        <v>0</v>
      </c>
      <c r="F13" s="18">
        <v>326</v>
      </c>
      <c r="G13" s="18">
        <v>15</v>
      </c>
      <c r="H13" s="19">
        <f t="shared" si="0"/>
        <v>1214</v>
      </c>
      <c r="I13" s="102">
        <v>206</v>
      </c>
      <c r="J13" s="276">
        <v>0</v>
      </c>
      <c r="K13" s="273">
        <f t="shared" si="1"/>
        <v>206</v>
      </c>
      <c r="L13" s="19">
        <f t="shared" si="2"/>
        <v>1420</v>
      </c>
      <c r="N13" s="103"/>
    </row>
    <row r="14" spans="1:12" ht="12.75">
      <c r="A14" s="12" t="s">
        <v>328</v>
      </c>
      <c r="B14" s="104">
        <v>70827711</v>
      </c>
      <c r="C14" s="101">
        <v>9</v>
      </c>
      <c r="D14" s="17">
        <v>1757</v>
      </c>
      <c r="E14" s="18">
        <v>0</v>
      </c>
      <c r="F14" s="18">
        <v>657</v>
      </c>
      <c r="G14" s="18">
        <v>16</v>
      </c>
      <c r="H14" s="19">
        <f t="shared" si="0"/>
        <v>2430</v>
      </c>
      <c r="I14" s="102">
        <v>473</v>
      </c>
      <c r="J14" s="276">
        <v>1</v>
      </c>
      <c r="K14" s="273">
        <f t="shared" si="1"/>
        <v>474</v>
      </c>
      <c r="L14" s="19">
        <f t="shared" si="2"/>
        <v>2904</v>
      </c>
    </row>
    <row r="15" spans="1:12" ht="12.75">
      <c r="A15" s="63" t="s">
        <v>227</v>
      </c>
      <c r="B15" s="100">
        <v>70831068</v>
      </c>
      <c r="C15" s="101">
        <v>12.5</v>
      </c>
      <c r="D15" s="17">
        <v>2508</v>
      </c>
      <c r="E15" s="18">
        <v>30</v>
      </c>
      <c r="F15" s="18">
        <v>950</v>
      </c>
      <c r="G15" s="18">
        <v>23</v>
      </c>
      <c r="H15" s="19">
        <f t="shared" si="0"/>
        <v>3511</v>
      </c>
      <c r="I15" s="102">
        <v>550</v>
      </c>
      <c r="J15" s="276">
        <v>122</v>
      </c>
      <c r="K15" s="273">
        <f t="shared" si="1"/>
        <v>672</v>
      </c>
      <c r="L15" s="19">
        <f t="shared" si="2"/>
        <v>4183</v>
      </c>
    </row>
    <row r="16" spans="1:12" ht="13.5" thickBot="1">
      <c r="A16" s="66" t="s">
        <v>228</v>
      </c>
      <c r="B16" s="105">
        <v>60461926</v>
      </c>
      <c r="C16" s="106">
        <v>13.2</v>
      </c>
      <c r="D16" s="25">
        <v>2765</v>
      </c>
      <c r="E16" s="26">
        <v>5</v>
      </c>
      <c r="F16" s="26">
        <v>1036</v>
      </c>
      <c r="G16" s="26">
        <v>32</v>
      </c>
      <c r="H16" s="27">
        <f t="shared" si="0"/>
        <v>3838</v>
      </c>
      <c r="I16" s="107">
        <v>429</v>
      </c>
      <c r="J16" s="277">
        <v>19</v>
      </c>
      <c r="K16" s="278">
        <f t="shared" si="1"/>
        <v>448</v>
      </c>
      <c r="L16" s="27">
        <f t="shared" si="2"/>
        <v>4286</v>
      </c>
    </row>
    <row r="17" spans="1:12" ht="13.5" thickBot="1">
      <c r="A17" s="30" t="s">
        <v>52</v>
      </c>
      <c r="B17" s="51"/>
      <c r="C17" s="32">
        <f aca="true" t="shared" si="3" ref="C17:L17">SUM(C5:C16)</f>
        <v>118.7</v>
      </c>
      <c r="D17" s="33">
        <f t="shared" si="3"/>
        <v>24216</v>
      </c>
      <c r="E17" s="34">
        <f t="shared" si="3"/>
        <v>238</v>
      </c>
      <c r="F17" s="34">
        <f t="shared" si="3"/>
        <v>9140</v>
      </c>
      <c r="G17" s="34">
        <f t="shared" si="3"/>
        <v>179</v>
      </c>
      <c r="H17" s="35">
        <f t="shared" si="3"/>
        <v>33773</v>
      </c>
      <c r="I17" s="108">
        <f t="shared" si="3"/>
        <v>5384</v>
      </c>
      <c r="J17" s="148">
        <f>SUM(J5:J16)</f>
        <v>108</v>
      </c>
      <c r="K17" s="274">
        <f>SUM(K5:K16)</f>
        <v>5492</v>
      </c>
      <c r="L17" s="109">
        <f t="shared" si="3"/>
        <v>39265</v>
      </c>
    </row>
  </sheetData>
  <mergeCells count="4">
    <mergeCell ref="A2:A3"/>
    <mergeCell ref="B2:B3"/>
    <mergeCell ref="C2:H2"/>
    <mergeCell ref="I2:L2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0.375" style="0" customWidth="1"/>
    <col min="2" max="2" width="13.00390625" style="0" customWidth="1"/>
    <col min="8" max="8" width="12.75390625" style="0" customWidth="1"/>
    <col min="9" max="11" width="0" style="0" hidden="1" customWidth="1"/>
    <col min="12" max="12" width="10.25390625" style="0" hidden="1" customWidth="1"/>
  </cols>
  <sheetData>
    <row r="1" ht="13.5" thickBot="1"/>
    <row r="2" spans="1:12" ht="12.75">
      <c r="A2" s="374" t="s">
        <v>229</v>
      </c>
      <c r="B2" s="375" t="s">
        <v>1</v>
      </c>
      <c r="C2" s="343" t="s">
        <v>230</v>
      </c>
      <c r="D2" s="377"/>
      <c r="E2" s="377"/>
      <c r="F2" s="377"/>
      <c r="G2" s="377"/>
      <c r="H2" s="353"/>
      <c r="I2" s="339" t="s">
        <v>230</v>
      </c>
      <c r="J2" s="340"/>
      <c r="K2" s="340"/>
      <c r="L2" s="341"/>
    </row>
    <row r="3" spans="1:12" ht="26.25" thickBot="1">
      <c r="A3" s="342"/>
      <c r="B3" s="376"/>
      <c r="C3" s="94" t="s">
        <v>56</v>
      </c>
      <c r="D3" s="1" t="s">
        <v>4</v>
      </c>
      <c r="E3" s="1" t="s">
        <v>5</v>
      </c>
      <c r="F3" s="1" t="s">
        <v>6</v>
      </c>
      <c r="G3" s="1" t="s">
        <v>7</v>
      </c>
      <c r="H3" s="3" t="s">
        <v>8</v>
      </c>
      <c r="I3" s="53" t="s">
        <v>9</v>
      </c>
      <c r="J3" s="1" t="s">
        <v>325</v>
      </c>
      <c r="K3" s="1" t="s">
        <v>326</v>
      </c>
      <c r="L3" s="3" t="s">
        <v>8</v>
      </c>
    </row>
    <row r="4" spans="1:12" ht="12.75">
      <c r="A4" s="110" t="s">
        <v>231</v>
      </c>
      <c r="B4" s="111"/>
      <c r="C4" s="112"/>
      <c r="D4" s="113"/>
      <c r="E4" s="114"/>
      <c r="F4" s="114"/>
      <c r="G4" s="114"/>
      <c r="H4" s="115"/>
      <c r="I4" s="99"/>
      <c r="J4" s="275"/>
      <c r="K4" s="272"/>
      <c r="L4" s="11"/>
    </row>
    <row r="5" spans="1:12" ht="12.75">
      <c r="A5" s="12" t="s">
        <v>232</v>
      </c>
      <c r="B5" s="104">
        <v>65992351</v>
      </c>
      <c r="C5" s="101">
        <v>22.5</v>
      </c>
      <c r="D5" s="46">
        <v>3409</v>
      </c>
      <c r="E5" s="18">
        <v>16</v>
      </c>
      <c r="F5" s="18">
        <v>1281</v>
      </c>
      <c r="G5" s="18">
        <v>28</v>
      </c>
      <c r="H5" s="19">
        <f>D5+E5+F5+G5</f>
        <v>4734</v>
      </c>
      <c r="I5" s="116">
        <v>1257</v>
      </c>
      <c r="J5" s="87">
        <v>46</v>
      </c>
      <c r="K5" s="139">
        <f>+I5+J5</f>
        <v>1303</v>
      </c>
      <c r="L5" s="19">
        <f>+H5+K5</f>
        <v>6037</v>
      </c>
    </row>
    <row r="6" spans="1:12" ht="12.75">
      <c r="A6" s="63" t="s">
        <v>233</v>
      </c>
      <c r="B6" s="100">
        <v>65992717</v>
      </c>
      <c r="C6" s="101">
        <v>19.1</v>
      </c>
      <c r="D6" s="17">
        <v>2845</v>
      </c>
      <c r="E6" s="18">
        <v>25</v>
      </c>
      <c r="F6" s="18">
        <v>1073</v>
      </c>
      <c r="G6" s="18">
        <v>38</v>
      </c>
      <c r="H6" s="19">
        <f>D6+E6+F6+G6</f>
        <v>3981</v>
      </c>
      <c r="I6" s="116">
        <v>1080</v>
      </c>
      <c r="J6" s="87">
        <v>878</v>
      </c>
      <c r="K6" s="153">
        <f>+I6+J6</f>
        <v>1958</v>
      </c>
      <c r="L6" s="19">
        <f>+H6+K6</f>
        <v>5939</v>
      </c>
    </row>
    <row r="7" spans="1:12" ht="12.75">
      <c r="A7" s="63" t="s">
        <v>234</v>
      </c>
      <c r="B7" s="100">
        <v>63832208</v>
      </c>
      <c r="C7" s="101">
        <v>26.7</v>
      </c>
      <c r="D7" s="17">
        <v>4117</v>
      </c>
      <c r="E7" s="18">
        <v>0</v>
      </c>
      <c r="F7" s="18">
        <v>1542</v>
      </c>
      <c r="G7" s="18">
        <v>35</v>
      </c>
      <c r="H7" s="19">
        <f>D7+E7+F7+G7</f>
        <v>5694</v>
      </c>
      <c r="I7" s="116">
        <v>984</v>
      </c>
      <c r="J7" s="87">
        <v>309</v>
      </c>
      <c r="K7" s="153">
        <f>+I7+J7</f>
        <v>1293</v>
      </c>
      <c r="L7" s="19">
        <f>+H7+K7</f>
        <v>6987</v>
      </c>
    </row>
    <row r="8" spans="1:12" ht="12.75">
      <c r="A8" s="63" t="s">
        <v>235</v>
      </c>
      <c r="B8" s="100">
        <v>63831104</v>
      </c>
      <c r="C8" s="101">
        <v>14.5</v>
      </c>
      <c r="D8" s="17">
        <v>2334</v>
      </c>
      <c r="E8" s="18">
        <v>18</v>
      </c>
      <c r="F8" s="18">
        <v>878</v>
      </c>
      <c r="G8" s="18">
        <v>0</v>
      </c>
      <c r="H8" s="19">
        <f>D8+E8+F8+G8</f>
        <v>3230</v>
      </c>
      <c r="I8" s="116">
        <v>506</v>
      </c>
      <c r="J8" s="87">
        <v>42</v>
      </c>
      <c r="K8" s="153">
        <f>+I8+J8</f>
        <v>548</v>
      </c>
      <c r="L8" s="19">
        <f>+H8+K8</f>
        <v>3778</v>
      </c>
    </row>
    <row r="9" spans="1:12" ht="13.5" thickBot="1">
      <c r="A9" s="66" t="s">
        <v>236</v>
      </c>
      <c r="B9" s="117" t="s">
        <v>237</v>
      </c>
      <c r="C9" s="106">
        <v>38.2</v>
      </c>
      <c r="D9" s="25">
        <v>5800</v>
      </c>
      <c r="E9" s="26">
        <v>20</v>
      </c>
      <c r="F9" s="26">
        <v>2177</v>
      </c>
      <c r="G9" s="26">
        <v>84</v>
      </c>
      <c r="H9" s="27">
        <f>D9+E9+F9+G9</f>
        <v>8081</v>
      </c>
      <c r="I9" s="118">
        <v>1439</v>
      </c>
      <c r="J9" s="138">
        <v>1038</v>
      </c>
      <c r="K9" s="155">
        <f>+I9+J9</f>
        <v>2477</v>
      </c>
      <c r="L9" s="27">
        <f>+H9+K9</f>
        <v>10558</v>
      </c>
    </row>
    <row r="10" spans="1:12" ht="13.5" thickBot="1">
      <c r="A10" s="30" t="s">
        <v>52</v>
      </c>
      <c r="B10" s="51"/>
      <c r="C10" s="32">
        <f aca="true" t="shared" si="0" ref="C10:L10">SUM(C5:C9)</f>
        <v>121</v>
      </c>
      <c r="D10" s="34">
        <f t="shared" si="0"/>
        <v>18505</v>
      </c>
      <c r="E10" s="34">
        <f t="shared" si="0"/>
        <v>79</v>
      </c>
      <c r="F10" s="34">
        <f t="shared" si="0"/>
        <v>6951</v>
      </c>
      <c r="G10" s="34">
        <f t="shared" si="0"/>
        <v>185</v>
      </c>
      <c r="H10" s="35">
        <f t="shared" si="0"/>
        <v>25720</v>
      </c>
      <c r="I10" s="36">
        <f t="shared" si="0"/>
        <v>5266</v>
      </c>
      <c r="J10" s="34">
        <f>SUM(J5:J9)</f>
        <v>2313</v>
      </c>
      <c r="K10" s="259">
        <f>SUM(K5:K9)</f>
        <v>7579</v>
      </c>
      <c r="L10" s="109">
        <f t="shared" si="0"/>
        <v>33299</v>
      </c>
    </row>
  </sheetData>
  <mergeCells count="4">
    <mergeCell ref="A2:A3"/>
    <mergeCell ref="B2:B3"/>
    <mergeCell ref="C2:H2"/>
    <mergeCell ref="I2:L2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"/>
  <sheetViews>
    <sheetView zoomScale="75" zoomScaleNormal="75" workbookViewId="0" topLeftCell="A1">
      <selection activeCell="B1" sqref="B1"/>
    </sheetView>
  </sheetViews>
  <sheetFormatPr defaultColWidth="9.00390625" defaultRowHeight="12.75"/>
  <cols>
    <col min="1" max="1" width="30.875" style="0" customWidth="1"/>
    <col min="2" max="2" width="11.875" style="0" customWidth="1"/>
    <col min="8" max="8" width="8.875" style="0" customWidth="1"/>
    <col min="9" max="11" width="0" style="0" hidden="1" customWidth="1"/>
    <col min="12" max="12" width="11.125" style="0" hidden="1" customWidth="1"/>
  </cols>
  <sheetData>
    <row r="1" ht="13.5" thickBot="1">
      <c r="A1" s="119"/>
    </row>
    <row r="2" spans="1:12" ht="12.75">
      <c r="A2" s="374" t="s">
        <v>238</v>
      </c>
      <c r="B2" s="343" t="s">
        <v>1</v>
      </c>
      <c r="C2" s="335" t="s">
        <v>239</v>
      </c>
      <c r="D2" s="325"/>
      <c r="E2" s="340"/>
      <c r="F2" s="340"/>
      <c r="G2" s="340"/>
      <c r="H2" s="368"/>
      <c r="I2" s="339" t="s">
        <v>240</v>
      </c>
      <c r="J2" s="340"/>
      <c r="K2" s="340"/>
      <c r="L2" s="341"/>
    </row>
    <row r="3" spans="1:12" ht="26.25" thickBot="1">
      <c r="A3" s="342"/>
      <c r="B3" s="344"/>
      <c r="C3" s="94" t="s">
        <v>56</v>
      </c>
      <c r="D3" s="2" t="s">
        <v>4</v>
      </c>
      <c r="E3" s="1" t="s">
        <v>5</v>
      </c>
      <c r="F3" s="1" t="s">
        <v>6</v>
      </c>
      <c r="G3" s="1" t="s">
        <v>7</v>
      </c>
      <c r="H3" s="3" t="s">
        <v>8</v>
      </c>
      <c r="I3" s="53" t="s">
        <v>9</v>
      </c>
      <c r="J3" s="1" t="s">
        <v>325</v>
      </c>
      <c r="K3" s="1" t="s">
        <v>326</v>
      </c>
      <c r="L3" s="3" t="s">
        <v>8</v>
      </c>
    </row>
    <row r="4" spans="1:12" ht="12.75">
      <c r="A4" s="37" t="s">
        <v>241</v>
      </c>
      <c r="B4" s="54"/>
      <c r="C4" s="120"/>
      <c r="D4" s="40"/>
      <c r="E4" s="39"/>
      <c r="F4" s="39"/>
      <c r="G4" s="39"/>
      <c r="H4" s="41"/>
      <c r="I4" s="99"/>
      <c r="J4" s="275"/>
      <c r="K4" s="272"/>
      <c r="L4" s="11"/>
    </row>
    <row r="5" spans="1:12" ht="12.75">
      <c r="A5" s="12" t="s">
        <v>242</v>
      </c>
      <c r="B5" s="104">
        <v>61389293</v>
      </c>
      <c r="C5" s="101">
        <v>33.8</v>
      </c>
      <c r="D5" s="17">
        <v>6459</v>
      </c>
      <c r="E5" s="18">
        <v>6</v>
      </c>
      <c r="F5" s="18">
        <v>2417</v>
      </c>
      <c r="G5" s="18">
        <v>47</v>
      </c>
      <c r="H5" s="19">
        <v>8929</v>
      </c>
      <c r="I5" s="116">
        <v>3179</v>
      </c>
      <c r="J5" s="87">
        <v>498</v>
      </c>
      <c r="K5" s="139">
        <f>+I5+J5</f>
        <v>3677</v>
      </c>
      <c r="L5" s="19">
        <f>+H5+K5</f>
        <v>12606</v>
      </c>
    </row>
    <row r="6" spans="1:12" ht="13.5" thickBot="1">
      <c r="A6" s="66" t="s">
        <v>243</v>
      </c>
      <c r="B6" s="117" t="s">
        <v>244</v>
      </c>
      <c r="C6" s="121">
        <v>25</v>
      </c>
      <c r="D6" s="91">
        <v>4350</v>
      </c>
      <c r="E6" s="92">
        <v>0</v>
      </c>
      <c r="F6" s="92">
        <v>1628</v>
      </c>
      <c r="G6" s="92">
        <v>31</v>
      </c>
      <c r="H6" s="123">
        <v>6009</v>
      </c>
      <c r="I6" s="122">
        <v>1987</v>
      </c>
      <c r="J6" s="145">
        <v>0</v>
      </c>
      <c r="K6" s="155">
        <f>+I6+J6</f>
        <v>1987</v>
      </c>
      <c r="L6" s="27">
        <f>+H6+K6</f>
        <v>7996</v>
      </c>
    </row>
    <row r="7" spans="1:12" ht="13.5" thickBot="1">
      <c r="A7" s="30" t="s">
        <v>52</v>
      </c>
      <c r="B7" s="31"/>
      <c r="C7" s="32">
        <f aca="true" t="shared" si="0" ref="C7:L7">SUM(C5:C6)</f>
        <v>58.8</v>
      </c>
      <c r="D7" s="34">
        <f t="shared" si="0"/>
        <v>10809</v>
      </c>
      <c r="E7" s="34">
        <f t="shared" si="0"/>
        <v>6</v>
      </c>
      <c r="F7" s="34">
        <f t="shared" si="0"/>
        <v>4045</v>
      </c>
      <c r="G7" s="34">
        <f t="shared" si="0"/>
        <v>78</v>
      </c>
      <c r="H7" s="35">
        <f t="shared" si="0"/>
        <v>14938</v>
      </c>
      <c r="I7" s="36">
        <f t="shared" si="0"/>
        <v>5166</v>
      </c>
      <c r="J7" s="34">
        <f>SUM(J5:J6)</f>
        <v>498</v>
      </c>
      <c r="K7" s="259">
        <f>SUM(K5:K6)</f>
        <v>5664</v>
      </c>
      <c r="L7" s="35">
        <f t="shared" si="0"/>
        <v>20602</v>
      </c>
    </row>
  </sheetData>
  <mergeCells count="4">
    <mergeCell ref="A2:A3"/>
    <mergeCell ref="B2:B3"/>
    <mergeCell ref="C2:H2"/>
    <mergeCell ref="I2:L2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1"/>
  <sheetViews>
    <sheetView zoomScale="75" zoomScaleNormal="75" workbookViewId="0" topLeftCell="A1">
      <selection activeCell="B1" sqref="B1"/>
    </sheetView>
  </sheetViews>
  <sheetFormatPr defaultColWidth="9.00390625" defaultRowHeight="12.75"/>
  <cols>
    <col min="1" max="1" width="25.75390625" style="0" customWidth="1"/>
    <col min="2" max="2" width="11.125" style="0" customWidth="1"/>
    <col min="8" max="8" width="9.375" style="0" customWidth="1"/>
    <col min="9" max="11" width="10.00390625" style="0" hidden="1" customWidth="1"/>
    <col min="12" max="12" width="9.875" style="0" hidden="1" customWidth="1"/>
  </cols>
  <sheetData>
    <row r="1" ht="13.5" thickBot="1"/>
    <row r="2" spans="1:12" ht="12.75">
      <c r="A2" s="374" t="s">
        <v>229</v>
      </c>
      <c r="B2" s="343" t="s">
        <v>1</v>
      </c>
      <c r="C2" s="335" t="s">
        <v>245</v>
      </c>
      <c r="D2" s="340"/>
      <c r="E2" s="340"/>
      <c r="F2" s="340"/>
      <c r="G2" s="340"/>
      <c r="H2" s="368"/>
      <c r="I2" s="378" t="s">
        <v>246</v>
      </c>
      <c r="J2" s="379"/>
      <c r="K2" s="379"/>
      <c r="L2" s="341"/>
    </row>
    <row r="3" spans="1:12" ht="26.25" thickBot="1">
      <c r="A3" s="342"/>
      <c r="B3" s="344"/>
      <c r="C3" s="94" t="s">
        <v>56</v>
      </c>
      <c r="D3" s="1" t="s">
        <v>4</v>
      </c>
      <c r="E3" s="1" t="s">
        <v>5</v>
      </c>
      <c r="F3" s="1" t="s">
        <v>6</v>
      </c>
      <c r="G3" s="1" t="s">
        <v>7</v>
      </c>
      <c r="H3" s="3" t="s">
        <v>8</v>
      </c>
      <c r="I3" s="53" t="s">
        <v>9</v>
      </c>
      <c r="J3" s="1" t="s">
        <v>325</v>
      </c>
      <c r="K3" s="1" t="s">
        <v>326</v>
      </c>
      <c r="L3" s="3" t="s">
        <v>8</v>
      </c>
    </row>
    <row r="4" spans="1:12" ht="12.75">
      <c r="A4" s="124" t="s">
        <v>247</v>
      </c>
      <c r="B4" s="125"/>
      <c r="C4" s="126"/>
      <c r="D4" s="8"/>
      <c r="E4" s="8"/>
      <c r="F4" s="8"/>
      <c r="G4" s="8"/>
      <c r="H4" s="98"/>
      <c r="I4" s="99"/>
      <c r="J4" s="279"/>
      <c r="K4" s="272"/>
      <c r="L4" s="11"/>
    </row>
    <row r="5" spans="1:12" ht="12.75">
      <c r="A5" s="12" t="s">
        <v>248</v>
      </c>
      <c r="B5" s="104">
        <v>62540131</v>
      </c>
      <c r="C5" s="127">
        <v>9.5</v>
      </c>
      <c r="D5" s="47">
        <v>1465</v>
      </c>
      <c r="E5" s="47">
        <v>40</v>
      </c>
      <c r="F5" s="47">
        <v>560</v>
      </c>
      <c r="G5" s="47">
        <v>0</v>
      </c>
      <c r="H5" s="48">
        <f aca="true" t="shared" si="0" ref="H5:H10">D5+E5+F5+G5</f>
        <v>2065</v>
      </c>
      <c r="I5" s="116">
        <v>301</v>
      </c>
      <c r="J5" s="87">
        <v>13</v>
      </c>
      <c r="K5" s="139">
        <f aca="true" t="shared" si="1" ref="K5:K10">+I5+J5</f>
        <v>314</v>
      </c>
      <c r="L5" s="19">
        <f aca="true" t="shared" si="2" ref="L5:L10">+H5+K5</f>
        <v>2379</v>
      </c>
    </row>
    <row r="6" spans="1:12" ht="12.75">
      <c r="A6" s="63" t="s">
        <v>249</v>
      </c>
      <c r="B6" s="100">
        <v>64203328</v>
      </c>
      <c r="C6" s="127">
        <v>12.5</v>
      </c>
      <c r="D6" s="18">
        <v>2010</v>
      </c>
      <c r="E6" s="18">
        <v>61</v>
      </c>
      <c r="F6" s="18">
        <v>759</v>
      </c>
      <c r="G6" s="18">
        <v>81</v>
      </c>
      <c r="H6" s="19">
        <f t="shared" si="0"/>
        <v>2911</v>
      </c>
      <c r="I6" s="116">
        <v>1146</v>
      </c>
      <c r="J6" s="87">
        <v>76</v>
      </c>
      <c r="K6" s="153">
        <f t="shared" si="1"/>
        <v>1222</v>
      </c>
      <c r="L6" s="19">
        <f t="shared" si="2"/>
        <v>4133</v>
      </c>
    </row>
    <row r="7" spans="1:12" ht="12.75">
      <c r="A7" s="63" t="s">
        <v>250</v>
      </c>
      <c r="B7" s="100">
        <v>67361625</v>
      </c>
      <c r="C7" s="127">
        <v>11</v>
      </c>
      <c r="D7" s="18">
        <v>1600</v>
      </c>
      <c r="E7" s="18">
        <v>0</v>
      </c>
      <c r="F7" s="18">
        <v>599</v>
      </c>
      <c r="G7" s="18">
        <v>0</v>
      </c>
      <c r="H7" s="19">
        <f t="shared" si="0"/>
        <v>2199</v>
      </c>
      <c r="I7" s="128">
        <v>718</v>
      </c>
      <c r="J7" s="248">
        <v>0</v>
      </c>
      <c r="K7" s="153">
        <f t="shared" si="1"/>
        <v>718</v>
      </c>
      <c r="L7" s="19">
        <f t="shared" si="2"/>
        <v>2917</v>
      </c>
    </row>
    <row r="8" spans="1:12" ht="12.75">
      <c r="A8" s="63" t="s">
        <v>251</v>
      </c>
      <c r="B8" s="100">
        <v>62520059</v>
      </c>
      <c r="C8" s="127">
        <v>26</v>
      </c>
      <c r="D8" s="18">
        <v>3685</v>
      </c>
      <c r="E8" s="18">
        <v>114</v>
      </c>
      <c r="F8" s="18">
        <v>1419</v>
      </c>
      <c r="G8" s="18">
        <v>714</v>
      </c>
      <c r="H8" s="19">
        <f t="shared" si="0"/>
        <v>5932</v>
      </c>
      <c r="I8" s="116">
        <v>2744</v>
      </c>
      <c r="J8" s="87">
        <v>765</v>
      </c>
      <c r="K8" s="153">
        <f t="shared" si="1"/>
        <v>3509</v>
      </c>
      <c r="L8" s="19">
        <f t="shared" si="2"/>
        <v>9441</v>
      </c>
    </row>
    <row r="9" spans="1:12" ht="12.75">
      <c r="A9" s="63" t="s">
        <v>252</v>
      </c>
      <c r="B9" s="100">
        <v>64669645</v>
      </c>
      <c r="C9" s="127">
        <v>10.8</v>
      </c>
      <c r="D9" s="18">
        <v>1835</v>
      </c>
      <c r="E9" s="18">
        <v>46</v>
      </c>
      <c r="F9" s="18">
        <v>703</v>
      </c>
      <c r="G9" s="18">
        <v>6</v>
      </c>
      <c r="H9" s="19">
        <f t="shared" si="0"/>
        <v>2590</v>
      </c>
      <c r="I9" s="116">
        <v>1288</v>
      </c>
      <c r="J9" s="87">
        <v>-28</v>
      </c>
      <c r="K9" s="153">
        <f t="shared" si="1"/>
        <v>1260</v>
      </c>
      <c r="L9" s="19">
        <f t="shared" si="2"/>
        <v>3850</v>
      </c>
    </row>
    <row r="10" spans="1:12" ht="13.5" thickBot="1">
      <c r="A10" s="66" t="s">
        <v>253</v>
      </c>
      <c r="B10" s="105">
        <v>68783434</v>
      </c>
      <c r="C10" s="129">
        <v>22.5</v>
      </c>
      <c r="D10" s="26">
        <v>3059</v>
      </c>
      <c r="E10" s="26">
        <v>0</v>
      </c>
      <c r="F10" s="26">
        <v>1144</v>
      </c>
      <c r="G10" s="26">
        <v>0</v>
      </c>
      <c r="H10" s="27">
        <f t="shared" si="0"/>
        <v>4203</v>
      </c>
      <c r="I10" s="118">
        <v>2542</v>
      </c>
      <c r="J10" s="138">
        <v>-1</v>
      </c>
      <c r="K10" s="155">
        <f t="shared" si="1"/>
        <v>2541</v>
      </c>
      <c r="L10" s="27">
        <f t="shared" si="2"/>
        <v>6744</v>
      </c>
    </row>
    <row r="11" spans="1:12" ht="13.5" thickBot="1">
      <c r="A11" s="30" t="s">
        <v>52</v>
      </c>
      <c r="B11" s="31"/>
      <c r="C11" s="32">
        <f aca="true" t="shared" si="3" ref="C11:L11">SUM(C5:C10)</f>
        <v>92.3</v>
      </c>
      <c r="D11" s="34">
        <f t="shared" si="3"/>
        <v>13654</v>
      </c>
      <c r="E11" s="34">
        <f t="shared" si="3"/>
        <v>261</v>
      </c>
      <c r="F11" s="34">
        <f t="shared" si="3"/>
        <v>5184</v>
      </c>
      <c r="G11" s="34">
        <f t="shared" si="3"/>
        <v>801</v>
      </c>
      <c r="H11" s="35">
        <f t="shared" si="3"/>
        <v>19900</v>
      </c>
      <c r="I11" s="108">
        <f t="shared" si="3"/>
        <v>8739</v>
      </c>
      <c r="J11" s="148">
        <f>SUM(J5:J10)</f>
        <v>825</v>
      </c>
      <c r="K11" s="274">
        <f>SUM(K5:K10)</f>
        <v>9564</v>
      </c>
      <c r="L11" s="109">
        <f t="shared" si="3"/>
        <v>29464</v>
      </c>
    </row>
  </sheetData>
  <mergeCells count="4">
    <mergeCell ref="A2:A3"/>
    <mergeCell ref="B2:B3"/>
    <mergeCell ref="C2:H2"/>
    <mergeCell ref="I2:L2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2003-12-04T07:50:18Z</cp:lastPrinted>
  <dcterms:created xsi:type="dcterms:W3CDTF">2003-07-22T09:16:31Z</dcterms:created>
  <dcterms:modified xsi:type="dcterms:W3CDTF">2003-12-04T07:50:57Z</dcterms:modified>
  <cp:category/>
  <cp:version/>
  <cp:contentType/>
  <cp:contentStatus/>
</cp:coreProperties>
</file>