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395" windowWidth="9585" windowHeight="5205" activeTab="0"/>
  </bookViews>
  <sheets>
    <sheet name="List1" sheetId="1" r:id="rId1"/>
  </sheets>
  <definedNames>
    <definedName name="_xlnm.Print_Titles" localSheetId="0">'List1'!$A:$B</definedName>
  </definedNames>
  <calcPr fullCalcOnLoad="1"/>
</workbook>
</file>

<file path=xl/sharedStrings.xml><?xml version="1.0" encoding="utf-8"?>
<sst xmlns="http://schemas.openxmlformats.org/spreadsheetml/2006/main" count="107" uniqueCount="107">
  <si>
    <t xml:space="preserve">       PŘEHLED FINANČNÍHO VYPOŘÁDÁNÍ            </t>
  </si>
  <si>
    <t>ZA ROK 2004 S MČ HL.M.Prahy</t>
  </si>
  <si>
    <t>Poř.</t>
  </si>
  <si>
    <t>Název finanční operace</t>
  </si>
  <si>
    <t>MČ</t>
  </si>
  <si>
    <t>č.</t>
  </si>
  <si>
    <t>celkem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</si>
  <si>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</si>
  <si>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</si>
  <si>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</si>
  <si>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</si>
  <si>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</si>
  <si>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</si>
  <si>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</si>
  <si>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</si>
  <si>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</si>
  <si>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</si>
  <si>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</si>
  <si>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</si>
  <si>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</si>
  <si>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</si>
  <si>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</si>
  <si>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</si>
  <si>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</si>
  <si>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</si>
  <si>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</si>
  <si>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</si>
  <si>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</si>
  <si>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</si>
  <si>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</si>
  <si>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</si>
  <si>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</si>
  <si>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</si>
  <si>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</si>
  <si>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</si>
  <si>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</si>
  <si>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</si>
  <si>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</si>
  <si>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</si>
  <si>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</si>
  <si>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</si>
  <si>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</si>
  <si>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</si>
  <si>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</si>
  <si>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</si>
  <si>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</si>
  <si>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</si>
  <si>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</si>
  <si>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</si>
  <si>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</si>
  <si>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</si>
  <si>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</si>
  <si>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</si>
  <si>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</si>
  <si>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</si>
  <si>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</si>
  <si>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</si>
  <si>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</si>
  <si>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</si>
  <si>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</si>
  <si>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</si>
  <si>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</si>
  <si>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</si>
  <si>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</si>
  <si>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</si>
  <si>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</si>
  <si>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Dorovnání dotací SR  c e l k e m</t>
  </si>
  <si>
    <t>z toho: sociální dávky   98072</t>
  </si>
  <si>
    <t xml:space="preserve">           domovy důchodců a soc.ošetř.zař.MČ</t>
  </si>
  <si>
    <t xml:space="preserve">           volby do EP   98348</t>
  </si>
  <si>
    <t xml:space="preserve">           volby do 1/3 Senátu   98193</t>
  </si>
  <si>
    <t xml:space="preserve">           doplňovací volby do Senátu  98071</t>
  </si>
  <si>
    <t xml:space="preserve">           poštovné    98031</t>
  </si>
  <si>
    <t>4.</t>
  </si>
  <si>
    <t>Dorovnání z rozpočtu HMP celkem</t>
  </si>
  <si>
    <t>z toho: vratky přeplatků místních poplatků</t>
  </si>
  <si>
    <t xml:space="preserve">           záloha na FV (dorovnání DzN)</t>
  </si>
  <si>
    <t xml:space="preserve">                         usn. ZHMP č.24/37 ze dne 27.1.05</t>
  </si>
  <si>
    <t xml:space="preserve">           vratka grantu poskytnutého PO HMP</t>
  </si>
  <si>
    <t xml:space="preserve">           zkoušky zvláštní odborné způsobilosti</t>
  </si>
  <si>
    <t>5.</t>
  </si>
  <si>
    <t>Úhrn zdrojů fin. vypořádání   (ř.3 a ř.4)</t>
  </si>
  <si>
    <t>B: POTŘEBY finančního vypořádání</t>
  </si>
  <si>
    <t>6.</t>
  </si>
  <si>
    <t>Odvody do SR  c e l k e m</t>
  </si>
  <si>
    <t>z toho: vratky sociál.dávek    98072</t>
  </si>
  <si>
    <t xml:space="preserve">           vratky dotací dom. důch. a ošetř.zař.</t>
  </si>
  <si>
    <t xml:space="preserve">           vratky dotací na volby do EP  98348</t>
  </si>
  <si>
    <t xml:space="preserve">              vratky dotací na volby do 1/3 Senátu 98193</t>
  </si>
  <si>
    <t xml:space="preserve">              vratky dotací na doplň.volby do Senátu 98071</t>
  </si>
  <si>
    <t xml:space="preserve">           vratky poštovného    98031</t>
  </si>
  <si>
    <t xml:space="preserve">           vratky ostat.účel.prostř. MF ČR-kap.VPS</t>
  </si>
  <si>
    <t xml:space="preserve">           vratky účel prostř.ost.rez.min./st.fondům</t>
  </si>
  <si>
    <t>7.</t>
  </si>
  <si>
    <t>z toho: vratky účel.prostř. r. 2002, 2003</t>
  </si>
  <si>
    <t xml:space="preserve">               vratky účel.prostř.r.2003 ponechaných k využití </t>
  </si>
  <si>
    <t xml:space="preserve">                     v r.2004, kde zdrojem krytí byla dotace ze SR</t>
  </si>
  <si>
    <t xml:space="preserve">           vratky účel.prostř. r. 2004</t>
  </si>
  <si>
    <t xml:space="preserve">               vratky účel.prostř.r.2004, kde zdrojem krytí byla</t>
  </si>
  <si>
    <t xml:space="preserve">                    dotace ze SR</t>
  </si>
  <si>
    <t xml:space="preserve">           doplatky místních poplatků</t>
  </si>
  <si>
    <t>8.</t>
  </si>
  <si>
    <t>Úhrn potřeb (ř.6 a ř.7)</t>
  </si>
  <si>
    <t>9.</t>
  </si>
  <si>
    <t>Saldo FV (ř.5 - ř.8)</t>
  </si>
  <si>
    <t>Odvody do rozpočtu HMP   c e l k e m</t>
  </si>
  <si>
    <t>Příloha č. 6 k usn. ZHMP č.     ze dne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</si>
</sst>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4" fontId="1" fillId="0" borderId="7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6" xfId="0" applyFont="1" applyBorder="1" applyAlignment="1">
      <alignment wrapText="1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7" xfId="0" applyFont="1" applyBorder="1" applyAlignment="1">
      <alignment wrapText="1"/>
    </xf>
    <xf numFmtId="4" fontId="0" fillId="0" borderId="17" xfId="0" applyNumberForma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875" style="0" customWidth="1"/>
    <col min="2" max="2" width="42.125" style="0" customWidth="1"/>
    <col min="3" max="3" width="15.125" style="4" customWidth="1"/>
    <col min="4" max="4" width="12.875" style="4" customWidth="1"/>
    <col min="5" max="5" width="12.00390625" style="4" customWidth="1"/>
    <col min="6" max="6" width="12.625" style="4" customWidth="1"/>
    <col min="7" max="7" width="13.75390625" style="4" customWidth="1"/>
    <col min="8" max="8" width="12.625" style="4" customWidth="1"/>
    <col min="9" max="9" width="13.375" style="4" customWidth="1"/>
    <col min="10" max="10" width="13.75390625" style="4" customWidth="1"/>
    <col min="11" max="11" width="13.375" style="4" customWidth="1"/>
    <col min="12" max="12" width="12.75390625" style="4" customWidth="1"/>
    <col min="13" max="13" width="12.25390625" style="4" customWidth="1"/>
    <col min="14" max="14" width="12.625" style="4" customWidth="1"/>
    <col min="15" max="15" width="13.25390625" style="4" customWidth="1"/>
    <col min="16" max="16" width="12.625" style="4" customWidth="1"/>
    <col min="17" max="17" width="13.375" style="4" customWidth="1"/>
    <col min="18" max="18" width="13.75390625" style="4" customWidth="1"/>
    <col min="19" max="19" width="13.25390625" style="4" customWidth="1"/>
    <col min="20" max="20" width="12.25390625" style="4" customWidth="1"/>
    <col min="21" max="21" width="13.125" style="4" customWidth="1"/>
    <col min="22" max="22" width="13.75390625" style="4" customWidth="1"/>
    <col min="23" max="23" width="13.25390625" style="4" customWidth="1"/>
    <col min="24" max="24" width="13.625" style="4" customWidth="1"/>
    <col min="25" max="25" width="12.625" style="4" customWidth="1"/>
    <col min="26" max="26" width="10.875" style="4" customWidth="1"/>
    <col min="27" max="27" width="11.25390625" style="4" customWidth="1"/>
    <col min="28" max="28" width="12.625" style="4" customWidth="1"/>
    <col min="29" max="29" width="12.25390625" style="4" customWidth="1"/>
    <col min="30" max="30" width="12.875" style="4" customWidth="1"/>
    <col min="31" max="31" width="10.625" style="4" customWidth="1"/>
    <col min="32" max="32" width="11.625" style="4" customWidth="1"/>
    <col min="33" max="33" width="12.625" style="4" customWidth="1"/>
    <col min="34" max="34" width="11.25390625" style="4" customWidth="1"/>
    <col min="35" max="35" width="10.75390625" style="4" customWidth="1"/>
    <col min="36" max="36" width="13.125" style="4" customWidth="1"/>
    <col min="37" max="37" width="10.625" style="4" customWidth="1"/>
    <col min="38" max="38" width="11.375" style="4" customWidth="1"/>
    <col min="39" max="39" width="10.875" style="4" customWidth="1"/>
    <col min="40" max="41" width="11.25390625" style="4" customWidth="1"/>
    <col min="42" max="42" width="12.75390625" style="4" customWidth="1"/>
    <col min="43" max="43" width="10.875" style="4" customWidth="1"/>
    <col min="44" max="44" width="9.875" style="4" customWidth="1"/>
    <col min="45" max="45" width="13.00390625" style="4" customWidth="1"/>
    <col min="46" max="46" width="12.75390625" style="4" customWidth="1"/>
    <col min="47" max="47" width="12.875" style="4" customWidth="1"/>
    <col min="48" max="48" width="11.125" style="4" customWidth="1"/>
    <col min="49" max="49" width="10.875" style="5" customWidth="1"/>
    <col min="50" max="50" width="10.125" style="4" customWidth="1"/>
    <col min="51" max="51" width="12.875" style="4" customWidth="1"/>
    <col min="52" max="52" width="11.375" style="4" customWidth="1"/>
    <col min="53" max="53" width="10.125" style="4" customWidth="1"/>
    <col min="54" max="54" width="10.25390625" style="4" customWidth="1"/>
    <col min="55" max="55" width="12.875" style="4" customWidth="1"/>
    <col min="56" max="56" width="11.25390625" style="4" customWidth="1"/>
    <col min="57" max="57" width="12.375" style="4" customWidth="1"/>
    <col min="58" max="58" width="11.00390625" style="4" customWidth="1"/>
    <col min="59" max="59" width="12.25390625" style="4" customWidth="1"/>
    <col min="60" max="60" width="10.75390625" style="4" customWidth="1"/>
    <col min="61" max="65" width="10.75390625" style="0" customWidth="1"/>
  </cols>
  <sheetData>
    <row r="1" ht="12.75">
      <c r="B1" s="71" t="s">
        <v>106</v>
      </c>
    </row>
    <row r="3" spans="2:60" ht="12.75">
      <c r="B3" s="1" t="s">
        <v>0</v>
      </c>
      <c r="C3" s="2"/>
      <c r="D3" s="3"/>
      <c r="H3" s="3"/>
      <c r="L3" s="3"/>
      <c r="P3" s="3"/>
      <c r="T3" s="3"/>
      <c r="X3" s="3"/>
      <c r="AB3" s="3"/>
      <c r="AF3" s="3"/>
      <c r="AJ3" s="3"/>
      <c r="AN3" s="3"/>
      <c r="AR3" s="3"/>
      <c r="AV3" s="3"/>
      <c r="AZ3" s="3"/>
      <c r="BD3" s="3"/>
      <c r="BH3" s="3"/>
    </row>
    <row r="4" spans="2:60" ht="12.75">
      <c r="B4" s="6" t="s">
        <v>1</v>
      </c>
      <c r="C4" s="2"/>
      <c r="D4" s="3"/>
      <c r="H4" s="3"/>
      <c r="L4" s="3"/>
      <c r="P4" s="3"/>
      <c r="T4" s="3"/>
      <c r="X4" s="3"/>
      <c r="AB4" s="3"/>
      <c r="AF4" s="3"/>
      <c r="AJ4" s="3"/>
      <c r="AN4" s="3"/>
      <c r="AR4" s="3"/>
      <c r="AV4" s="3"/>
      <c r="AZ4" s="3"/>
      <c r="BD4" s="3"/>
      <c r="BH4" s="3"/>
    </row>
    <row r="5" spans="2:60" ht="13.5" thickBot="1">
      <c r="B5" s="7"/>
      <c r="C5" s="2"/>
      <c r="D5" s="3"/>
      <c r="H5" s="3"/>
      <c r="L5" s="3"/>
      <c r="P5" s="3"/>
      <c r="T5" s="3"/>
      <c r="X5" s="3"/>
      <c r="AB5" s="3"/>
      <c r="AF5" s="3"/>
      <c r="AJ5" s="3"/>
      <c r="AN5" s="3"/>
      <c r="AR5" s="3"/>
      <c r="AV5" s="3"/>
      <c r="AZ5" s="3"/>
      <c r="BD5" s="3"/>
      <c r="BH5" s="3"/>
    </row>
    <row r="6" spans="1:70" ht="12.75">
      <c r="A6" s="8" t="s">
        <v>2</v>
      </c>
      <c r="B6" s="9" t="s">
        <v>3</v>
      </c>
      <c r="C6" s="10" t="s">
        <v>4</v>
      </c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0">
        <v>24</v>
      </c>
      <c r="AB6" s="10">
        <v>25</v>
      </c>
      <c r="AC6" s="10">
        <v>26</v>
      </c>
      <c r="AD6" s="10">
        <v>27</v>
      </c>
      <c r="AE6" s="10">
        <v>28</v>
      </c>
      <c r="AF6" s="10">
        <v>29</v>
      </c>
      <c r="AG6" s="10">
        <v>30</v>
      </c>
      <c r="AH6" s="10">
        <v>31</v>
      </c>
      <c r="AI6" s="10">
        <v>32</v>
      </c>
      <c r="AJ6" s="10">
        <v>33</v>
      </c>
      <c r="AK6" s="10">
        <v>34</v>
      </c>
      <c r="AL6" s="10">
        <v>35</v>
      </c>
      <c r="AM6" s="10">
        <v>36</v>
      </c>
      <c r="AN6" s="10">
        <v>37</v>
      </c>
      <c r="AO6" s="10">
        <v>38</v>
      </c>
      <c r="AP6" s="10">
        <v>39</v>
      </c>
      <c r="AQ6" s="10">
        <v>40</v>
      </c>
      <c r="AR6" s="10">
        <v>41</v>
      </c>
      <c r="AS6" s="10">
        <v>42</v>
      </c>
      <c r="AT6" s="10">
        <v>43</v>
      </c>
      <c r="AU6" s="10">
        <v>44</v>
      </c>
      <c r="AV6" s="10">
        <v>45</v>
      </c>
      <c r="AW6" s="11">
        <v>46</v>
      </c>
      <c r="AX6" s="10">
        <v>47</v>
      </c>
      <c r="AY6" s="10">
        <v>48</v>
      </c>
      <c r="AZ6" s="10">
        <v>49</v>
      </c>
      <c r="BA6" s="10">
        <v>50</v>
      </c>
      <c r="BB6" s="10">
        <v>51</v>
      </c>
      <c r="BC6" s="10">
        <v>52</v>
      </c>
      <c r="BD6" s="10">
        <v>53</v>
      </c>
      <c r="BE6" s="10">
        <v>54</v>
      </c>
      <c r="BF6" s="10">
        <v>55</v>
      </c>
      <c r="BG6" s="10">
        <v>56</v>
      </c>
      <c r="BH6" s="10">
        <v>57</v>
      </c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ht="13.5" thickBot="1">
      <c r="A7" s="13" t="s">
        <v>5</v>
      </c>
      <c r="B7" s="14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5" t="s">
        <v>23</v>
      </c>
      <c r="U7" s="15" t="s">
        <v>24</v>
      </c>
      <c r="V7" s="15" t="s">
        <v>25</v>
      </c>
      <c r="W7" s="15" t="s">
        <v>26</v>
      </c>
      <c r="X7" s="15" t="s">
        <v>27</v>
      </c>
      <c r="Y7" s="15" t="s">
        <v>28</v>
      </c>
      <c r="Z7" s="15" t="s">
        <v>29</v>
      </c>
      <c r="AA7" s="15" t="s">
        <v>30</v>
      </c>
      <c r="AB7" s="15" t="s">
        <v>31</v>
      </c>
      <c r="AC7" s="15" t="s">
        <v>32</v>
      </c>
      <c r="AD7" s="15" t="s">
        <v>33</v>
      </c>
      <c r="AE7" s="15" t="s">
        <v>34</v>
      </c>
      <c r="AF7" s="15" t="s">
        <v>35</v>
      </c>
      <c r="AG7" s="15" t="s">
        <v>36</v>
      </c>
      <c r="AH7" s="15" t="s">
        <v>37</v>
      </c>
      <c r="AI7" s="15" t="s">
        <v>38</v>
      </c>
      <c r="AJ7" s="15" t="s">
        <v>39</v>
      </c>
      <c r="AK7" s="15" t="s">
        <v>40</v>
      </c>
      <c r="AL7" s="15" t="s">
        <v>41</v>
      </c>
      <c r="AM7" s="15" t="s">
        <v>42</v>
      </c>
      <c r="AN7" s="15" t="s">
        <v>43</v>
      </c>
      <c r="AO7" s="15" t="s">
        <v>44</v>
      </c>
      <c r="AP7" s="15" t="s">
        <v>45</v>
      </c>
      <c r="AQ7" s="15" t="s">
        <v>46</v>
      </c>
      <c r="AR7" s="15" t="s">
        <v>47</v>
      </c>
      <c r="AS7" s="15" t="s">
        <v>48</v>
      </c>
      <c r="AT7" s="15" t="s">
        <v>49</v>
      </c>
      <c r="AU7" s="15" t="s">
        <v>50</v>
      </c>
      <c r="AV7" s="15" t="s">
        <v>51</v>
      </c>
      <c r="AW7" s="16" t="s">
        <v>52</v>
      </c>
      <c r="AX7" s="15" t="s">
        <v>53</v>
      </c>
      <c r="AY7" s="15" t="s">
        <v>54</v>
      </c>
      <c r="AZ7" s="15" t="s">
        <v>55</v>
      </c>
      <c r="BA7" s="15" t="s">
        <v>56</v>
      </c>
      <c r="BB7" s="15" t="s">
        <v>57</v>
      </c>
      <c r="BC7" s="15" t="s">
        <v>58</v>
      </c>
      <c r="BD7" s="15" t="s">
        <v>59</v>
      </c>
      <c r="BE7" s="15" t="s">
        <v>60</v>
      </c>
      <c r="BF7" s="15" t="s">
        <v>61</v>
      </c>
      <c r="BG7" s="15" t="s">
        <v>62</v>
      </c>
      <c r="BH7" s="15" t="s">
        <v>63</v>
      </c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60" ht="13.5" thickTop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ht="12.75">
      <c r="A9" s="22"/>
      <c r="B9" s="26" t="s">
        <v>64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ht="12.75">
      <c r="A10" s="17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s="29" customFormat="1" ht="12.75">
      <c r="A11" s="27" t="s">
        <v>65</v>
      </c>
      <c r="B11" s="26" t="s">
        <v>66</v>
      </c>
      <c r="C11" s="18">
        <f aca="true" t="shared" si="0" ref="C11:C17">SUM(D11:BH11)</f>
        <v>9833679.809999999</v>
      </c>
      <c r="D11" s="28">
        <f aca="true" t="shared" si="1" ref="D11:AI11">SUM(D12:D17)</f>
        <v>474637.97</v>
      </c>
      <c r="E11" s="28">
        <f t="shared" si="1"/>
        <v>703057.5</v>
      </c>
      <c r="F11" s="28">
        <f t="shared" si="1"/>
        <v>1585518.5</v>
      </c>
      <c r="G11" s="28">
        <f t="shared" si="1"/>
        <v>1115510.6</v>
      </c>
      <c r="H11" s="28">
        <f t="shared" si="1"/>
        <v>346259.65</v>
      </c>
      <c r="I11" s="28">
        <f t="shared" si="1"/>
        <v>0</v>
      </c>
      <c r="J11" s="28">
        <f t="shared" si="1"/>
        <v>2146723.58</v>
      </c>
      <c r="K11" s="28">
        <f t="shared" si="1"/>
        <v>114984.7</v>
      </c>
      <c r="L11" s="28">
        <f t="shared" si="1"/>
        <v>318828.2</v>
      </c>
      <c r="M11" s="28">
        <f t="shared" si="1"/>
        <v>774417.66</v>
      </c>
      <c r="N11" s="28">
        <f t="shared" si="1"/>
        <v>282392.5</v>
      </c>
      <c r="O11" s="28">
        <f t="shared" si="1"/>
        <v>618647.5</v>
      </c>
      <c r="P11" s="28">
        <f t="shared" si="1"/>
        <v>0</v>
      </c>
      <c r="Q11" s="28">
        <f t="shared" si="1"/>
        <v>600450.7</v>
      </c>
      <c r="R11" s="28">
        <f t="shared" si="1"/>
        <v>19633</v>
      </c>
      <c r="S11" s="28">
        <f t="shared" si="1"/>
        <v>0</v>
      </c>
      <c r="T11" s="28">
        <f t="shared" si="1"/>
        <v>0</v>
      </c>
      <c r="U11" s="28">
        <f t="shared" si="1"/>
        <v>16029.5</v>
      </c>
      <c r="V11" s="28">
        <f t="shared" si="1"/>
        <v>0</v>
      </c>
      <c r="W11" s="28">
        <f t="shared" si="1"/>
        <v>0</v>
      </c>
      <c r="X11" s="28">
        <f t="shared" si="1"/>
        <v>653484.9</v>
      </c>
      <c r="Y11" s="28">
        <f t="shared" si="1"/>
        <v>2216</v>
      </c>
      <c r="Z11" s="28">
        <f t="shared" si="1"/>
        <v>0</v>
      </c>
      <c r="AA11" s="28">
        <f t="shared" si="1"/>
        <v>0</v>
      </c>
      <c r="AB11" s="28">
        <f t="shared" si="1"/>
        <v>0</v>
      </c>
      <c r="AC11" s="28">
        <f t="shared" si="1"/>
        <v>0</v>
      </c>
      <c r="AD11" s="28">
        <f t="shared" si="1"/>
        <v>0</v>
      </c>
      <c r="AE11" s="28">
        <f t="shared" si="1"/>
        <v>0</v>
      </c>
      <c r="AF11" s="28">
        <f t="shared" si="1"/>
        <v>0</v>
      </c>
      <c r="AG11" s="28">
        <f t="shared" si="1"/>
        <v>0</v>
      </c>
      <c r="AH11" s="28">
        <f t="shared" si="1"/>
        <v>0</v>
      </c>
      <c r="AI11" s="28">
        <f t="shared" si="1"/>
        <v>0</v>
      </c>
      <c r="AJ11" s="28">
        <f aca="true" t="shared" si="2" ref="AJ11:BO11">SUM(AJ12:AJ17)</f>
        <v>0</v>
      </c>
      <c r="AK11" s="28">
        <f t="shared" si="2"/>
        <v>0</v>
      </c>
      <c r="AL11" s="28">
        <f t="shared" si="2"/>
        <v>0</v>
      </c>
      <c r="AM11" s="28">
        <f t="shared" si="2"/>
        <v>0</v>
      </c>
      <c r="AN11" s="28">
        <f t="shared" si="2"/>
        <v>0</v>
      </c>
      <c r="AO11" s="28">
        <f t="shared" si="2"/>
        <v>58485</v>
      </c>
      <c r="AP11" s="28">
        <f t="shared" si="2"/>
        <v>0</v>
      </c>
      <c r="AQ11" s="28">
        <f t="shared" si="2"/>
        <v>0</v>
      </c>
      <c r="AR11" s="28">
        <f t="shared" si="2"/>
        <v>2402.35</v>
      </c>
      <c r="AS11" s="28">
        <f t="shared" si="2"/>
        <v>0</v>
      </c>
      <c r="AT11" s="28">
        <f t="shared" si="2"/>
        <v>0</v>
      </c>
      <c r="AU11" s="28">
        <f t="shared" si="2"/>
        <v>0</v>
      </c>
      <c r="AV11" s="28">
        <f t="shared" si="2"/>
        <v>0</v>
      </c>
      <c r="AW11" s="28">
        <f t="shared" si="2"/>
        <v>0</v>
      </c>
      <c r="AX11" s="28">
        <f t="shared" si="2"/>
        <v>0</v>
      </c>
      <c r="AY11" s="28">
        <f t="shared" si="2"/>
        <v>0</v>
      </c>
      <c r="AZ11" s="28">
        <f t="shared" si="2"/>
        <v>0</v>
      </c>
      <c r="BA11" s="28">
        <f t="shared" si="2"/>
        <v>0</v>
      </c>
      <c r="BB11" s="28">
        <f t="shared" si="2"/>
        <v>0</v>
      </c>
      <c r="BC11" s="28">
        <f t="shared" si="2"/>
        <v>0</v>
      </c>
      <c r="BD11" s="28">
        <f t="shared" si="2"/>
        <v>0</v>
      </c>
      <c r="BE11" s="28">
        <f t="shared" si="2"/>
        <v>0</v>
      </c>
      <c r="BF11" s="28">
        <f t="shared" si="2"/>
        <v>0</v>
      </c>
      <c r="BG11" s="28">
        <f t="shared" si="2"/>
        <v>0</v>
      </c>
      <c r="BH11" s="28">
        <f t="shared" si="2"/>
        <v>0</v>
      </c>
    </row>
    <row r="12" spans="1:60" ht="12.75">
      <c r="A12" s="30"/>
      <c r="B12" s="30" t="s">
        <v>67</v>
      </c>
      <c r="C12" s="18">
        <f t="shared" si="0"/>
        <v>3067595.6</v>
      </c>
      <c r="D12" s="19"/>
      <c r="E12" s="19">
        <v>673684</v>
      </c>
      <c r="F12" s="19"/>
      <c r="G12" s="19"/>
      <c r="H12" s="19"/>
      <c r="I12" s="19"/>
      <c r="J12" s="19">
        <v>1745866.6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648045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ht="12.75">
      <c r="A13" s="31"/>
      <c r="B13" s="31" t="s">
        <v>68</v>
      </c>
      <c r="C13" s="18">
        <f t="shared" si="0"/>
        <v>1584</v>
      </c>
      <c r="D13" s="25"/>
      <c r="E13" s="25"/>
      <c r="F13" s="25"/>
      <c r="G13" s="25">
        <v>144</v>
      </c>
      <c r="H13" s="25"/>
      <c r="I13" s="25"/>
      <c r="J13" s="25">
        <v>104</v>
      </c>
      <c r="K13" s="25"/>
      <c r="L13" s="25"/>
      <c r="M13" s="25">
        <v>520</v>
      </c>
      <c r="N13" s="25">
        <v>496</v>
      </c>
      <c r="O13" s="25">
        <v>320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ht="12.75">
      <c r="A14" s="31"/>
      <c r="B14" s="31" t="s">
        <v>69</v>
      </c>
      <c r="C14" s="18">
        <f t="shared" si="0"/>
        <v>6638069.710000001</v>
      </c>
      <c r="D14" s="25">
        <v>474637.97</v>
      </c>
      <c r="E14" s="25">
        <v>15150.5</v>
      </c>
      <c r="F14" s="25">
        <v>1585518.5</v>
      </c>
      <c r="G14" s="25">
        <v>1115366.6</v>
      </c>
      <c r="H14" s="25">
        <v>313535.65</v>
      </c>
      <c r="I14" s="25"/>
      <c r="J14" s="25">
        <v>400752.98</v>
      </c>
      <c r="K14" s="25">
        <v>114984.7</v>
      </c>
      <c r="L14" s="25">
        <v>310042.7</v>
      </c>
      <c r="M14" s="25">
        <v>773897.66</v>
      </c>
      <c r="N14" s="25">
        <v>281896.5</v>
      </c>
      <c r="O14" s="25">
        <v>618327.5</v>
      </c>
      <c r="P14" s="25"/>
      <c r="Q14" s="25">
        <v>567631.2</v>
      </c>
      <c r="R14" s="25"/>
      <c r="S14" s="25"/>
      <c r="T14" s="25"/>
      <c r="U14" s="25"/>
      <c r="V14" s="25"/>
      <c r="W14" s="25"/>
      <c r="X14" s="25">
        <v>5439.9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v>58485</v>
      </c>
      <c r="AP14" s="25"/>
      <c r="AQ14" s="25"/>
      <c r="AR14" s="25">
        <v>2402.35</v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ht="12.75">
      <c r="A15" s="31"/>
      <c r="B15" s="31" t="s">
        <v>70</v>
      </c>
      <c r="C15" s="18">
        <f t="shared" si="0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ht="12.75">
      <c r="A16" s="31"/>
      <c r="B16" s="31" t="s">
        <v>71</v>
      </c>
      <c r="C16" s="18">
        <f t="shared" si="0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ht="12.75">
      <c r="A17" s="31"/>
      <c r="B17" s="31" t="s">
        <v>72</v>
      </c>
      <c r="C17" s="18">
        <f t="shared" si="0"/>
        <v>126430.5</v>
      </c>
      <c r="D17" s="25"/>
      <c r="E17" s="25">
        <v>14223</v>
      </c>
      <c r="F17" s="25"/>
      <c r="G17" s="25"/>
      <c r="H17" s="25">
        <v>32724</v>
      </c>
      <c r="I17" s="25"/>
      <c r="J17" s="25"/>
      <c r="K17" s="25"/>
      <c r="L17" s="25">
        <v>8785.5</v>
      </c>
      <c r="M17" s="25"/>
      <c r="N17" s="25"/>
      <c r="O17" s="25"/>
      <c r="P17" s="25"/>
      <c r="Q17" s="25">
        <v>32819.5</v>
      </c>
      <c r="R17" s="25">
        <v>19633</v>
      </c>
      <c r="S17" s="25"/>
      <c r="T17" s="25"/>
      <c r="U17" s="25">
        <v>16029.5</v>
      </c>
      <c r="V17" s="25"/>
      <c r="W17" s="25"/>
      <c r="X17" s="25"/>
      <c r="Y17" s="25">
        <v>2216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ht="12.75">
      <c r="A18" s="31"/>
      <c r="B18" s="31"/>
      <c r="C18" s="1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1:60" s="29" customFormat="1" ht="12.75">
      <c r="A19" s="32" t="s">
        <v>73</v>
      </c>
      <c r="B19" s="32" t="s">
        <v>74</v>
      </c>
      <c r="C19" s="18">
        <f>SUM(D19:BH19)</f>
        <v>910385.25</v>
      </c>
      <c r="D19" s="24">
        <f aca="true" t="shared" si="3" ref="D19:AI19">SUM(D20:D24)</f>
        <v>19100</v>
      </c>
      <c r="E19" s="24">
        <f t="shared" si="3"/>
        <v>36358</v>
      </c>
      <c r="F19" s="24">
        <f t="shared" si="3"/>
        <v>0</v>
      </c>
      <c r="G19" s="24">
        <f t="shared" si="3"/>
        <v>0</v>
      </c>
      <c r="H19" s="24">
        <f t="shared" si="3"/>
        <v>119750</v>
      </c>
      <c r="I19" s="24">
        <f t="shared" si="3"/>
        <v>0</v>
      </c>
      <c r="J19" s="24">
        <f t="shared" si="3"/>
        <v>3129</v>
      </c>
      <c r="K19" s="24">
        <f t="shared" si="3"/>
        <v>11211</v>
      </c>
      <c r="L19" s="24">
        <f t="shared" si="3"/>
        <v>12334</v>
      </c>
      <c r="M19" s="24">
        <f t="shared" si="3"/>
        <v>360657</v>
      </c>
      <c r="N19" s="24">
        <f t="shared" si="3"/>
        <v>0</v>
      </c>
      <c r="O19" s="24">
        <f t="shared" si="3"/>
        <v>0</v>
      </c>
      <c r="P19" s="24">
        <f t="shared" si="3"/>
        <v>155349</v>
      </c>
      <c r="Q19" s="24">
        <f t="shared" si="3"/>
        <v>0</v>
      </c>
      <c r="R19" s="24">
        <f t="shared" si="3"/>
        <v>10173</v>
      </c>
      <c r="S19" s="24">
        <f t="shared" si="3"/>
        <v>15702</v>
      </c>
      <c r="T19" s="24">
        <f t="shared" si="3"/>
        <v>6103</v>
      </c>
      <c r="U19" s="24">
        <f t="shared" si="3"/>
        <v>0</v>
      </c>
      <c r="V19" s="24">
        <f t="shared" si="3"/>
        <v>0</v>
      </c>
      <c r="W19" s="24">
        <f t="shared" si="3"/>
        <v>0</v>
      </c>
      <c r="X19" s="24">
        <f t="shared" si="3"/>
        <v>0</v>
      </c>
      <c r="Y19" s="24">
        <f t="shared" si="3"/>
        <v>23672.5</v>
      </c>
      <c r="Z19" s="24">
        <f t="shared" si="3"/>
        <v>0</v>
      </c>
      <c r="AA19" s="24">
        <f t="shared" si="3"/>
        <v>1033</v>
      </c>
      <c r="AB19" s="24">
        <f t="shared" si="3"/>
        <v>0</v>
      </c>
      <c r="AC19" s="24">
        <f t="shared" si="3"/>
        <v>0</v>
      </c>
      <c r="AD19" s="24">
        <f t="shared" si="3"/>
        <v>0</v>
      </c>
      <c r="AE19" s="24">
        <f t="shared" si="3"/>
        <v>0</v>
      </c>
      <c r="AF19" s="24">
        <f t="shared" si="3"/>
        <v>21509</v>
      </c>
      <c r="AG19" s="24">
        <f t="shared" si="3"/>
        <v>395.75</v>
      </c>
      <c r="AH19" s="24">
        <f t="shared" si="3"/>
        <v>34087</v>
      </c>
      <c r="AI19" s="24">
        <f t="shared" si="3"/>
        <v>0</v>
      </c>
      <c r="AJ19" s="24">
        <f aca="true" t="shared" si="4" ref="AJ19:BO19">SUM(AJ20:AJ24)</f>
        <v>0</v>
      </c>
      <c r="AK19" s="24">
        <f t="shared" si="4"/>
        <v>8189</v>
      </c>
      <c r="AL19" s="24">
        <f t="shared" si="4"/>
        <v>0</v>
      </c>
      <c r="AM19" s="24">
        <f t="shared" si="4"/>
        <v>0</v>
      </c>
      <c r="AN19" s="24">
        <f t="shared" si="4"/>
        <v>0</v>
      </c>
      <c r="AO19" s="24">
        <f t="shared" si="4"/>
        <v>0</v>
      </c>
      <c r="AP19" s="24">
        <f t="shared" si="4"/>
        <v>7147</v>
      </c>
      <c r="AQ19" s="24">
        <f t="shared" si="4"/>
        <v>0</v>
      </c>
      <c r="AR19" s="24">
        <f t="shared" si="4"/>
        <v>0</v>
      </c>
      <c r="AS19" s="24">
        <f t="shared" si="4"/>
        <v>0</v>
      </c>
      <c r="AT19" s="24">
        <f t="shared" si="4"/>
        <v>0</v>
      </c>
      <c r="AU19" s="24">
        <f t="shared" si="4"/>
        <v>17278.25</v>
      </c>
      <c r="AV19" s="24">
        <f t="shared" si="4"/>
        <v>0</v>
      </c>
      <c r="AW19" s="24">
        <f t="shared" si="4"/>
        <v>2391</v>
      </c>
      <c r="AX19" s="24">
        <f t="shared" si="4"/>
        <v>0</v>
      </c>
      <c r="AY19" s="24">
        <f t="shared" si="4"/>
        <v>8738</v>
      </c>
      <c r="AZ19" s="24">
        <f t="shared" si="4"/>
        <v>0</v>
      </c>
      <c r="BA19" s="24">
        <f t="shared" si="4"/>
        <v>0</v>
      </c>
      <c r="BB19" s="24">
        <f t="shared" si="4"/>
        <v>9452</v>
      </c>
      <c r="BC19" s="24">
        <f t="shared" si="4"/>
        <v>460</v>
      </c>
      <c r="BD19" s="24">
        <f t="shared" si="4"/>
        <v>0</v>
      </c>
      <c r="BE19" s="24">
        <f t="shared" si="4"/>
        <v>3892.75</v>
      </c>
      <c r="BF19" s="24">
        <f t="shared" si="4"/>
        <v>0</v>
      </c>
      <c r="BG19" s="24">
        <f t="shared" si="4"/>
        <v>10724</v>
      </c>
      <c r="BH19" s="24">
        <f t="shared" si="4"/>
        <v>11550</v>
      </c>
    </row>
    <row r="20" spans="1:60" ht="12.75">
      <c r="A20" s="31"/>
      <c r="B20" s="31" t="s">
        <v>75</v>
      </c>
      <c r="C20" s="18">
        <f>SUM(D20:BH20)</f>
        <v>24891.25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>
        <v>6103</v>
      </c>
      <c r="U20" s="25"/>
      <c r="V20" s="25"/>
      <c r="W20" s="25"/>
      <c r="X20" s="25"/>
      <c r="Y20" s="25">
        <v>1874.5</v>
      </c>
      <c r="Z20" s="25"/>
      <c r="AA20" s="25"/>
      <c r="AB20" s="25"/>
      <c r="AC20" s="25"/>
      <c r="AD20" s="25"/>
      <c r="AE20" s="25"/>
      <c r="AF20" s="25"/>
      <c r="AG20" s="25">
        <v>395.75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>
        <v>15555.25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5">
        <v>962.75</v>
      </c>
      <c r="BF20" s="25"/>
      <c r="BG20" s="25"/>
      <c r="BH20" s="25"/>
    </row>
    <row r="21" spans="1:60" s="33" customFormat="1" ht="12.75">
      <c r="A21" s="31"/>
      <c r="B21" s="31" t="s">
        <v>76</v>
      </c>
      <c r="C21" s="24">
        <f>SUM(D21:BH21)</f>
        <v>530201</v>
      </c>
      <c r="D21" s="25"/>
      <c r="E21" s="25">
        <v>36358</v>
      </c>
      <c r="F21" s="25"/>
      <c r="G21" s="25"/>
      <c r="H21" s="25">
        <v>91140</v>
      </c>
      <c r="I21" s="25"/>
      <c r="J21" s="25">
        <v>3129</v>
      </c>
      <c r="K21" s="25"/>
      <c r="L21" s="25"/>
      <c r="M21" s="25">
        <v>86527</v>
      </c>
      <c r="N21" s="25"/>
      <c r="O21" s="25"/>
      <c r="P21" s="25">
        <v>155349</v>
      </c>
      <c r="Q21" s="25"/>
      <c r="R21" s="25">
        <v>10173</v>
      </c>
      <c r="S21" s="25">
        <v>5794</v>
      </c>
      <c r="T21" s="25"/>
      <c r="U21" s="25"/>
      <c r="V21" s="25"/>
      <c r="W21" s="25"/>
      <c r="X21" s="25"/>
      <c r="Y21" s="25">
        <v>21798</v>
      </c>
      <c r="Z21" s="25"/>
      <c r="AA21" s="25">
        <v>1033</v>
      </c>
      <c r="AB21" s="25"/>
      <c r="AC21" s="25"/>
      <c r="AD21" s="25"/>
      <c r="AE21" s="25"/>
      <c r="AF21" s="25">
        <v>21509</v>
      </c>
      <c r="AG21" s="25"/>
      <c r="AH21" s="25">
        <v>34087</v>
      </c>
      <c r="AI21" s="25"/>
      <c r="AJ21" s="25"/>
      <c r="AK21" s="25">
        <v>8189</v>
      </c>
      <c r="AL21" s="25"/>
      <c r="AM21" s="25"/>
      <c r="AN21" s="25"/>
      <c r="AO21" s="25"/>
      <c r="AP21" s="25">
        <v>7147</v>
      </c>
      <c r="AQ21" s="25"/>
      <c r="AR21" s="25"/>
      <c r="AS21" s="25"/>
      <c r="AT21" s="25"/>
      <c r="AU21" s="25">
        <v>1723</v>
      </c>
      <c r="AV21" s="25"/>
      <c r="AW21" s="25">
        <v>2391</v>
      </c>
      <c r="AX21" s="25"/>
      <c r="AY21" s="25">
        <v>8738</v>
      </c>
      <c r="AZ21" s="25"/>
      <c r="BA21" s="25"/>
      <c r="BB21" s="25">
        <v>9452</v>
      </c>
      <c r="BC21" s="25">
        <v>460</v>
      </c>
      <c r="BD21" s="25"/>
      <c r="BE21" s="25">
        <v>2930</v>
      </c>
      <c r="BF21" s="25"/>
      <c r="BG21" s="25">
        <v>10724</v>
      </c>
      <c r="BH21" s="25">
        <v>11550</v>
      </c>
    </row>
    <row r="22" spans="1:60" ht="10.5" customHeight="1">
      <c r="A22" s="34"/>
      <c r="B22" s="35" t="s">
        <v>77</v>
      </c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ht="12.75">
      <c r="A23" s="31"/>
      <c r="B23" s="31" t="s">
        <v>78</v>
      </c>
      <c r="C23" s="38">
        <f>SUM(D23:BH23)</f>
        <v>60700</v>
      </c>
      <c r="D23" s="25"/>
      <c r="E23" s="25"/>
      <c r="F23" s="25"/>
      <c r="G23" s="25"/>
      <c r="H23" s="25"/>
      <c r="I23" s="25"/>
      <c r="J23" s="25"/>
      <c r="K23" s="25"/>
      <c r="L23" s="25"/>
      <c r="M23" s="25">
        <v>60700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1:60" s="41" customFormat="1" ht="12.75">
      <c r="A24" s="39"/>
      <c r="B24" s="39" t="s">
        <v>79</v>
      </c>
      <c r="C24" s="38">
        <f>SUM(D24:BH24)</f>
        <v>294593</v>
      </c>
      <c r="D24" s="40">
        <v>19100</v>
      </c>
      <c r="E24" s="40"/>
      <c r="F24" s="40"/>
      <c r="G24" s="40"/>
      <c r="H24" s="40">
        <v>28610</v>
      </c>
      <c r="I24" s="40"/>
      <c r="J24" s="40"/>
      <c r="K24" s="40">
        <v>11211</v>
      </c>
      <c r="L24" s="40">
        <v>12334</v>
      </c>
      <c r="M24" s="40">
        <v>213430</v>
      </c>
      <c r="N24" s="40"/>
      <c r="O24" s="40"/>
      <c r="P24" s="40"/>
      <c r="Q24" s="40"/>
      <c r="R24" s="40"/>
      <c r="S24" s="40">
        <v>9908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ht="13.5" thickBot="1">
      <c r="A25" s="20"/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44" customFormat="1" ht="14.25" thickBot="1" thickTop="1">
      <c r="A26" s="42" t="s">
        <v>80</v>
      </c>
      <c r="B26" s="42" t="s">
        <v>81</v>
      </c>
      <c r="C26" s="43">
        <f>SUM(D26:BH26)</f>
        <v>10744065.059999999</v>
      </c>
      <c r="D26" s="43">
        <f aca="true" t="shared" si="5" ref="D26:AI26">SUM(D11,D19)</f>
        <v>493737.97</v>
      </c>
      <c r="E26" s="43">
        <f t="shared" si="5"/>
        <v>739415.5</v>
      </c>
      <c r="F26" s="43">
        <f t="shared" si="5"/>
        <v>1585518.5</v>
      </c>
      <c r="G26" s="43">
        <f t="shared" si="5"/>
        <v>1115510.6</v>
      </c>
      <c r="H26" s="43">
        <f t="shared" si="5"/>
        <v>466009.65</v>
      </c>
      <c r="I26" s="43">
        <f t="shared" si="5"/>
        <v>0</v>
      </c>
      <c r="J26" s="43">
        <f t="shared" si="5"/>
        <v>2149852.58</v>
      </c>
      <c r="K26" s="43">
        <f t="shared" si="5"/>
        <v>126195.7</v>
      </c>
      <c r="L26" s="43">
        <f t="shared" si="5"/>
        <v>331162.2</v>
      </c>
      <c r="M26" s="43">
        <f t="shared" si="5"/>
        <v>1135074.6600000001</v>
      </c>
      <c r="N26" s="43">
        <f t="shared" si="5"/>
        <v>282392.5</v>
      </c>
      <c r="O26" s="43">
        <f t="shared" si="5"/>
        <v>618647.5</v>
      </c>
      <c r="P26" s="43">
        <f t="shared" si="5"/>
        <v>155349</v>
      </c>
      <c r="Q26" s="43">
        <f t="shared" si="5"/>
        <v>600450.7</v>
      </c>
      <c r="R26" s="43">
        <f t="shared" si="5"/>
        <v>29806</v>
      </c>
      <c r="S26" s="43">
        <f t="shared" si="5"/>
        <v>15702</v>
      </c>
      <c r="T26" s="43">
        <f t="shared" si="5"/>
        <v>6103</v>
      </c>
      <c r="U26" s="43">
        <f t="shared" si="5"/>
        <v>16029.5</v>
      </c>
      <c r="V26" s="43">
        <f t="shared" si="5"/>
        <v>0</v>
      </c>
      <c r="W26" s="43">
        <f t="shared" si="5"/>
        <v>0</v>
      </c>
      <c r="X26" s="43">
        <f t="shared" si="5"/>
        <v>653484.9</v>
      </c>
      <c r="Y26" s="43">
        <f t="shared" si="5"/>
        <v>25888.5</v>
      </c>
      <c r="Z26" s="43">
        <f t="shared" si="5"/>
        <v>0</v>
      </c>
      <c r="AA26" s="43">
        <f t="shared" si="5"/>
        <v>1033</v>
      </c>
      <c r="AB26" s="43">
        <f t="shared" si="5"/>
        <v>0</v>
      </c>
      <c r="AC26" s="43">
        <f t="shared" si="5"/>
        <v>0</v>
      </c>
      <c r="AD26" s="43">
        <f t="shared" si="5"/>
        <v>0</v>
      </c>
      <c r="AE26" s="43">
        <f t="shared" si="5"/>
        <v>0</v>
      </c>
      <c r="AF26" s="43">
        <f t="shared" si="5"/>
        <v>21509</v>
      </c>
      <c r="AG26" s="43">
        <f t="shared" si="5"/>
        <v>395.75</v>
      </c>
      <c r="AH26" s="43">
        <f t="shared" si="5"/>
        <v>34087</v>
      </c>
      <c r="AI26" s="43">
        <f t="shared" si="5"/>
        <v>0</v>
      </c>
      <c r="AJ26" s="43">
        <f aca="true" t="shared" si="6" ref="AJ26:BH26">SUM(AJ11,AJ19)</f>
        <v>0</v>
      </c>
      <c r="AK26" s="43">
        <f t="shared" si="6"/>
        <v>8189</v>
      </c>
      <c r="AL26" s="43">
        <f t="shared" si="6"/>
        <v>0</v>
      </c>
      <c r="AM26" s="43">
        <f t="shared" si="6"/>
        <v>0</v>
      </c>
      <c r="AN26" s="43">
        <f t="shared" si="6"/>
        <v>0</v>
      </c>
      <c r="AO26" s="43">
        <f t="shared" si="6"/>
        <v>58485</v>
      </c>
      <c r="AP26" s="43">
        <f t="shared" si="6"/>
        <v>7147</v>
      </c>
      <c r="AQ26" s="43">
        <f t="shared" si="6"/>
        <v>0</v>
      </c>
      <c r="AR26" s="43">
        <f t="shared" si="6"/>
        <v>2402.35</v>
      </c>
      <c r="AS26" s="43">
        <f t="shared" si="6"/>
        <v>0</v>
      </c>
      <c r="AT26" s="43">
        <f t="shared" si="6"/>
        <v>0</v>
      </c>
      <c r="AU26" s="43">
        <f t="shared" si="6"/>
        <v>17278.25</v>
      </c>
      <c r="AV26" s="43">
        <f t="shared" si="6"/>
        <v>0</v>
      </c>
      <c r="AW26" s="43">
        <f t="shared" si="6"/>
        <v>2391</v>
      </c>
      <c r="AX26" s="43">
        <f t="shared" si="6"/>
        <v>0</v>
      </c>
      <c r="AY26" s="43">
        <f t="shared" si="6"/>
        <v>8738</v>
      </c>
      <c r="AZ26" s="43">
        <f t="shared" si="6"/>
        <v>0</v>
      </c>
      <c r="BA26" s="43">
        <f t="shared" si="6"/>
        <v>0</v>
      </c>
      <c r="BB26" s="43">
        <f t="shared" si="6"/>
        <v>9452</v>
      </c>
      <c r="BC26" s="43">
        <f t="shared" si="6"/>
        <v>460</v>
      </c>
      <c r="BD26" s="43">
        <f t="shared" si="6"/>
        <v>0</v>
      </c>
      <c r="BE26" s="43">
        <f t="shared" si="6"/>
        <v>3892.75</v>
      </c>
      <c r="BF26" s="43">
        <f t="shared" si="6"/>
        <v>0</v>
      </c>
      <c r="BG26" s="43">
        <f t="shared" si="6"/>
        <v>10724</v>
      </c>
      <c r="BH26" s="43">
        <f t="shared" si="6"/>
        <v>11550</v>
      </c>
    </row>
    <row r="27" spans="1:60" s="48" customFormat="1" ht="13.5" thickTop="1">
      <c r="A27" s="45"/>
      <c r="B27" s="46"/>
      <c r="C27" s="2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2.75">
      <c r="A28" s="49"/>
      <c r="B28" s="50" t="s">
        <v>82</v>
      </c>
      <c r="C28" s="18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</row>
    <row r="29" spans="1:60" ht="12.75">
      <c r="A29" s="49"/>
      <c r="B29" s="17"/>
      <c r="C29" s="18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</row>
    <row r="30" spans="1:60" s="29" customFormat="1" ht="12.75">
      <c r="A30" s="52" t="s">
        <v>83</v>
      </c>
      <c r="B30" s="50" t="s">
        <v>84</v>
      </c>
      <c r="C30" s="18">
        <f aca="true" t="shared" si="7" ref="C30:C38">SUM(D30:BH30)</f>
        <v>80324370.48999996</v>
      </c>
      <c r="D30" s="53">
        <f aca="true" t="shared" si="8" ref="D30:Z30">SUM(D31:D38)</f>
        <v>1485642</v>
      </c>
      <c r="E30" s="53">
        <f t="shared" si="8"/>
        <v>464</v>
      </c>
      <c r="F30" s="53">
        <f t="shared" si="8"/>
        <v>6732864.9</v>
      </c>
      <c r="G30" s="53">
        <f t="shared" si="8"/>
        <v>13739451.7</v>
      </c>
      <c r="H30" s="53">
        <f t="shared" si="8"/>
        <v>2329596.9</v>
      </c>
      <c r="I30" s="53">
        <f t="shared" si="8"/>
        <v>11787004.06</v>
      </c>
      <c r="J30" s="53">
        <f t="shared" si="8"/>
        <v>51358.5</v>
      </c>
      <c r="K30" s="53">
        <f t="shared" si="8"/>
        <v>6037518.699999999</v>
      </c>
      <c r="L30" s="53">
        <f t="shared" si="8"/>
        <v>1706870</v>
      </c>
      <c r="M30" s="53">
        <f t="shared" si="8"/>
        <v>6193020.38</v>
      </c>
      <c r="N30" s="53">
        <f t="shared" si="8"/>
        <v>4058336.2</v>
      </c>
      <c r="O30" s="53">
        <f t="shared" si="8"/>
        <v>7288109.5</v>
      </c>
      <c r="P30" s="53">
        <f t="shared" si="8"/>
        <v>345262.89</v>
      </c>
      <c r="Q30" s="53">
        <f t="shared" si="8"/>
        <v>592221.5</v>
      </c>
      <c r="R30" s="53">
        <f t="shared" si="8"/>
        <v>6870140.8</v>
      </c>
      <c r="S30" s="53">
        <f t="shared" si="8"/>
        <v>1539053.1</v>
      </c>
      <c r="T30" s="53">
        <f t="shared" si="8"/>
        <v>1973391.27</v>
      </c>
      <c r="U30" s="53">
        <f t="shared" si="8"/>
        <v>2299750.5</v>
      </c>
      <c r="V30" s="53">
        <f t="shared" si="8"/>
        <v>26164.3</v>
      </c>
      <c r="W30" s="53">
        <f t="shared" si="8"/>
        <v>1497031</v>
      </c>
      <c r="X30" s="53">
        <f t="shared" si="8"/>
        <v>13225.380000000001</v>
      </c>
      <c r="Y30" s="53">
        <f t="shared" si="8"/>
        <v>372452.2</v>
      </c>
      <c r="Z30" s="53">
        <f t="shared" si="8"/>
        <v>76259.5</v>
      </c>
      <c r="AA30" s="53">
        <f>SUM(AA31:AA39)</f>
        <v>160293.6</v>
      </c>
      <c r="AB30" s="53">
        <f aca="true" t="shared" si="9" ref="AB30:BH30">SUM(AB31:AB38)</f>
        <v>93538.6</v>
      </c>
      <c r="AC30" s="53">
        <f t="shared" si="9"/>
        <v>0</v>
      </c>
      <c r="AD30" s="53">
        <f t="shared" si="9"/>
        <v>92266.7</v>
      </c>
      <c r="AE30" s="53">
        <f t="shared" si="9"/>
        <v>54566.6</v>
      </c>
      <c r="AF30" s="53">
        <f t="shared" si="9"/>
        <v>29582.88</v>
      </c>
      <c r="AG30" s="53">
        <f t="shared" si="9"/>
        <v>73631.6</v>
      </c>
      <c r="AH30" s="53">
        <f t="shared" si="9"/>
        <v>23488.04</v>
      </c>
      <c r="AI30" s="53">
        <f t="shared" si="9"/>
        <v>2716.35</v>
      </c>
      <c r="AJ30" s="53">
        <f t="shared" si="9"/>
        <v>0</v>
      </c>
      <c r="AK30" s="53">
        <f t="shared" si="9"/>
        <v>0</v>
      </c>
      <c r="AL30" s="53">
        <f t="shared" si="9"/>
        <v>214882.5</v>
      </c>
      <c r="AM30" s="53">
        <f t="shared" si="9"/>
        <v>0</v>
      </c>
      <c r="AN30" s="53">
        <f t="shared" si="9"/>
        <v>223590</v>
      </c>
      <c r="AO30" s="53">
        <f t="shared" si="9"/>
        <v>0</v>
      </c>
      <c r="AP30" s="53">
        <f t="shared" si="9"/>
        <v>134859.1</v>
      </c>
      <c r="AQ30" s="53">
        <f t="shared" si="9"/>
        <v>95292.1</v>
      </c>
      <c r="AR30" s="53">
        <f t="shared" si="9"/>
        <v>45.2</v>
      </c>
      <c r="AS30" s="53">
        <f t="shared" si="9"/>
        <v>461000.38</v>
      </c>
      <c r="AT30" s="53">
        <f t="shared" si="9"/>
        <v>69863.4</v>
      </c>
      <c r="AU30" s="53">
        <f t="shared" si="9"/>
        <v>13505.7</v>
      </c>
      <c r="AV30" s="53">
        <f t="shared" si="9"/>
        <v>213158</v>
      </c>
      <c r="AW30" s="53">
        <f t="shared" si="9"/>
        <v>73584</v>
      </c>
      <c r="AX30" s="53">
        <f t="shared" si="9"/>
        <v>85705.9</v>
      </c>
      <c r="AY30" s="53">
        <f t="shared" si="9"/>
        <v>26273.4</v>
      </c>
      <c r="AZ30" s="53">
        <f t="shared" si="9"/>
        <v>254240.82</v>
      </c>
      <c r="BA30" s="53">
        <f t="shared" si="9"/>
        <v>44161.81</v>
      </c>
      <c r="BB30" s="53">
        <f t="shared" si="9"/>
        <v>83482.29999999999</v>
      </c>
      <c r="BC30" s="53">
        <f t="shared" si="9"/>
        <v>97684.63</v>
      </c>
      <c r="BD30" s="53">
        <f t="shared" si="9"/>
        <v>91236.2</v>
      </c>
      <c r="BE30" s="53">
        <f t="shared" si="9"/>
        <v>3883.6</v>
      </c>
      <c r="BF30" s="53">
        <f t="shared" si="9"/>
        <v>235435.5</v>
      </c>
      <c r="BG30" s="53">
        <f t="shared" si="9"/>
        <v>142191.3</v>
      </c>
      <c r="BH30" s="53">
        <f t="shared" si="9"/>
        <v>215021</v>
      </c>
    </row>
    <row r="31" spans="1:60" ht="12.75">
      <c r="A31" s="49"/>
      <c r="B31" s="17" t="s">
        <v>85</v>
      </c>
      <c r="C31" s="18">
        <f t="shared" si="7"/>
        <v>63552660.3</v>
      </c>
      <c r="D31" s="51">
        <v>1471561</v>
      </c>
      <c r="E31" s="51"/>
      <c r="F31" s="51">
        <v>6677162</v>
      </c>
      <c r="G31" s="51">
        <v>13150457</v>
      </c>
      <c r="H31" s="51">
        <v>2093850.5</v>
      </c>
      <c r="I31" s="51">
        <v>9280386</v>
      </c>
      <c r="J31" s="51"/>
      <c r="K31" s="51">
        <v>5887145.8</v>
      </c>
      <c r="L31" s="51">
        <v>1703386</v>
      </c>
      <c r="M31" s="51">
        <v>3130175</v>
      </c>
      <c r="N31" s="51">
        <v>2492098</v>
      </c>
      <c r="O31" s="51">
        <v>7253588</v>
      </c>
      <c r="P31" s="51">
        <v>323986</v>
      </c>
      <c r="Q31" s="51">
        <v>580227.5</v>
      </c>
      <c r="R31" s="51">
        <v>3273170</v>
      </c>
      <c r="S31" s="51">
        <v>1115885.5</v>
      </c>
      <c r="T31" s="51">
        <v>1122500</v>
      </c>
      <c r="U31" s="51">
        <v>2126845</v>
      </c>
      <c r="V31" s="51">
        <v>8193</v>
      </c>
      <c r="W31" s="51">
        <v>1495385</v>
      </c>
      <c r="X31" s="51"/>
      <c r="Y31" s="51">
        <v>366659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</row>
    <row r="32" spans="1:60" ht="12.75">
      <c r="A32" s="49"/>
      <c r="B32" s="17" t="s">
        <v>86</v>
      </c>
      <c r="C32" s="18">
        <f t="shared" si="7"/>
        <v>3188280.8</v>
      </c>
      <c r="D32" s="51"/>
      <c r="E32" s="51">
        <v>464</v>
      </c>
      <c r="F32" s="51">
        <v>88</v>
      </c>
      <c r="G32" s="51"/>
      <c r="H32" s="51">
        <v>368</v>
      </c>
      <c r="I32" s="51"/>
      <c r="J32" s="51"/>
      <c r="K32" s="51">
        <v>70200.8</v>
      </c>
      <c r="L32" s="51">
        <v>184</v>
      </c>
      <c r="M32" s="51"/>
      <c r="N32" s="51"/>
      <c r="O32" s="51"/>
      <c r="P32" s="51"/>
      <c r="Q32" s="51"/>
      <c r="R32" s="51">
        <v>2926408</v>
      </c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>
        <v>190568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</row>
    <row r="33" spans="1:60" s="58" customFormat="1" ht="12.75">
      <c r="A33" s="54"/>
      <c r="B33" s="55" t="s">
        <v>87</v>
      </c>
      <c r="C33" s="56">
        <f t="shared" si="7"/>
        <v>3571292.4800000004</v>
      </c>
      <c r="D33" s="57"/>
      <c r="E33" s="57"/>
      <c r="F33" s="57"/>
      <c r="G33" s="57"/>
      <c r="H33" s="57"/>
      <c r="I33" s="57">
        <v>6648.4</v>
      </c>
      <c r="J33" s="57"/>
      <c r="K33" s="57"/>
      <c r="L33" s="57"/>
      <c r="M33" s="57"/>
      <c r="N33" s="57"/>
      <c r="O33" s="57"/>
      <c r="P33" s="57">
        <v>9984.39</v>
      </c>
      <c r="Q33" s="57"/>
      <c r="R33" s="57">
        <v>179491.2</v>
      </c>
      <c r="S33" s="57">
        <v>347095.1</v>
      </c>
      <c r="T33" s="57">
        <v>292696.5</v>
      </c>
      <c r="U33" s="57">
        <v>74997.5</v>
      </c>
      <c r="V33" s="57">
        <v>3998.8</v>
      </c>
      <c r="W33" s="57"/>
      <c r="X33" s="57"/>
      <c r="Y33" s="57">
        <v>5627.3</v>
      </c>
      <c r="Z33" s="57">
        <v>76259.5</v>
      </c>
      <c r="AA33" s="57">
        <v>110810.6</v>
      </c>
      <c r="AB33" s="57">
        <v>93538.6</v>
      </c>
      <c r="AC33" s="57"/>
      <c r="AD33" s="57">
        <v>92266.7</v>
      </c>
      <c r="AE33" s="57">
        <v>54566.6</v>
      </c>
      <c r="AF33" s="57">
        <v>28064.48</v>
      </c>
      <c r="AG33" s="57">
        <v>73631.6</v>
      </c>
      <c r="AH33" s="57">
        <v>5855.7</v>
      </c>
      <c r="AI33" s="57">
        <v>2716.35</v>
      </c>
      <c r="AJ33" s="57"/>
      <c r="AK33" s="57"/>
      <c r="AL33" s="57">
        <v>161510.5</v>
      </c>
      <c r="AM33" s="57"/>
      <c r="AN33" s="57">
        <v>223583</v>
      </c>
      <c r="AO33" s="57"/>
      <c r="AP33" s="57">
        <v>134859.1</v>
      </c>
      <c r="AQ33" s="57">
        <v>95292.1</v>
      </c>
      <c r="AR33" s="57"/>
      <c r="AS33" s="57">
        <v>14168.5</v>
      </c>
      <c r="AT33" s="57">
        <v>46770.2</v>
      </c>
      <c r="AU33" s="57">
        <v>3757.2</v>
      </c>
      <c r="AV33" s="57">
        <v>159970</v>
      </c>
      <c r="AW33" s="57">
        <v>73584</v>
      </c>
      <c r="AX33" s="57">
        <v>85705.9</v>
      </c>
      <c r="AY33" s="57">
        <v>26273.4</v>
      </c>
      <c r="AZ33" s="57">
        <v>185959.82</v>
      </c>
      <c r="BA33" s="57">
        <v>44161.81</v>
      </c>
      <c r="BB33" s="57">
        <v>75115.4</v>
      </c>
      <c r="BC33" s="57">
        <v>97684.63</v>
      </c>
      <c r="BD33" s="57">
        <v>91236.2</v>
      </c>
      <c r="BE33" s="57">
        <v>3883.6</v>
      </c>
      <c r="BF33" s="57">
        <v>235435.5</v>
      </c>
      <c r="BG33" s="57">
        <v>142191.3</v>
      </c>
      <c r="BH33" s="57">
        <v>211901</v>
      </c>
    </row>
    <row r="34" spans="1:60" s="58" customFormat="1" ht="12.75">
      <c r="A34" s="54"/>
      <c r="B34" s="59" t="s">
        <v>88</v>
      </c>
      <c r="C34" s="56">
        <f t="shared" si="7"/>
        <v>8118146.53</v>
      </c>
      <c r="D34" s="57"/>
      <c r="E34" s="57"/>
      <c r="F34" s="57"/>
      <c r="G34" s="57"/>
      <c r="H34" s="57"/>
      <c r="I34" s="57">
        <v>2435874.66</v>
      </c>
      <c r="J34" s="57"/>
      <c r="K34" s="57"/>
      <c r="L34" s="57"/>
      <c r="M34" s="57">
        <v>2894447.38</v>
      </c>
      <c r="N34" s="57">
        <v>1533616.2</v>
      </c>
      <c r="O34" s="57"/>
      <c r="P34" s="57"/>
      <c r="Q34" s="57"/>
      <c r="R34" s="57">
        <v>464479.6</v>
      </c>
      <c r="S34" s="57"/>
      <c r="T34" s="57">
        <v>507411.77</v>
      </c>
      <c r="U34" s="57"/>
      <c r="V34" s="57"/>
      <c r="W34" s="57"/>
      <c r="X34" s="57"/>
      <c r="Y34" s="57"/>
      <c r="Z34" s="57"/>
      <c r="AA34" s="57">
        <v>49483</v>
      </c>
      <c r="AB34" s="57"/>
      <c r="AC34" s="57"/>
      <c r="AD34" s="57"/>
      <c r="AE34" s="57"/>
      <c r="AF34" s="57">
        <v>1518.4</v>
      </c>
      <c r="AG34" s="57"/>
      <c r="AH34" s="57">
        <v>17632.34</v>
      </c>
      <c r="AI34" s="57"/>
      <c r="AJ34" s="57"/>
      <c r="AK34" s="57"/>
      <c r="AL34" s="57">
        <v>53372</v>
      </c>
      <c r="AM34" s="57"/>
      <c r="AN34" s="57"/>
      <c r="AO34" s="57"/>
      <c r="AP34" s="57"/>
      <c r="AQ34" s="57"/>
      <c r="AR34" s="57">
        <v>45.2</v>
      </c>
      <c r="AS34" s="57">
        <v>388.38</v>
      </c>
      <c r="AT34" s="57">
        <v>23093.2</v>
      </c>
      <c r="AU34" s="57">
        <v>6948.5</v>
      </c>
      <c r="AV34" s="57">
        <v>53188</v>
      </c>
      <c r="AW34" s="57"/>
      <c r="AX34" s="57"/>
      <c r="AY34" s="57"/>
      <c r="AZ34" s="57">
        <v>68281</v>
      </c>
      <c r="BA34" s="57"/>
      <c r="BB34" s="57">
        <v>8366.9</v>
      </c>
      <c r="BC34" s="57"/>
      <c r="BD34" s="57"/>
      <c r="BE34" s="57"/>
      <c r="BF34" s="57"/>
      <c r="BG34" s="57"/>
      <c r="BH34" s="57"/>
    </row>
    <row r="35" spans="1:60" s="58" customFormat="1" ht="12.75">
      <c r="A35" s="54"/>
      <c r="B35" s="59" t="s">
        <v>89</v>
      </c>
      <c r="C35" s="56">
        <f t="shared" si="7"/>
        <v>462248.7</v>
      </c>
      <c r="D35" s="57"/>
      <c r="E35" s="57"/>
      <c r="F35" s="57"/>
      <c r="G35" s="57">
        <v>462248.7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s="58" customFormat="1" ht="12.75">
      <c r="A36" s="54"/>
      <c r="B36" s="55" t="s">
        <v>90</v>
      </c>
      <c r="C36" s="56">
        <f t="shared" si="7"/>
        <v>483423</v>
      </c>
      <c r="D36" s="57">
        <v>10401</v>
      </c>
      <c r="E36" s="57"/>
      <c r="F36" s="57">
        <v>55169.5</v>
      </c>
      <c r="G36" s="57">
        <v>37432</v>
      </c>
      <c r="H36" s="57"/>
      <c r="I36" s="57">
        <v>64095</v>
      </c>
      <c r="J36" s="57">
        <v>48834.5</v>
      </c>
      <c r="K36" s="57">
        <v>73833.5</v>
      </c>
      <c r="L36" s="57"/>
      <c r="M36" s="57">
        <v>30118</v>
      </c>
      <c r="N36" s="57">
        <v>26622</v>
      </c>
      <c r="O36" s="57">
        <v>34521.5</v>
      </c>
      <c r="P36" s="57">
        <v>11284</v>
      </c>
      <c r="Q36" s="57"/>
      <c r="R36" s="57"/>
      <c r="S36" s="57">
        <v>12660</v>
      </c>
      <c r="T36" s="57">
        <v>50783</v>
      </c>
      <c r="U36" s="57"/>
      <c r="V36" s="57">
        <v>13972.5</v>
      </c>
      <c r="W36" s="57">
        <v>1646</v>
      </c>
      <c r="X36" s="57">
        <v>12050.5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s="58" customFormat="1" ht="12.75">
      <c r="A37" s="54"/>
      <c r="B37" s="55" t="s">
        <v>91</v>
      </c>
      <c r="C37" s="56">
        <f t="shared" si="7"/>
        <v>132083.78</v>
      </c>
      <c r="D37" s="57"/>
      <c r="E37" s="57"/>
      <c r="F37" s="57"/>
      <c r="G37" s="57"/>
      <c r="H37" s="57">
        <v>55378.4</v>
      </c>
      <c r="I37" s="57"/>
      <c r="J37" s="57">
        <v>124</v>
      </c>
      <c r="K37" s="57"/>
      <c r="L37" s="57"/>
      <c r="M37" s="57"/>
      <c r="N37" s="57"/>
      <c r="O37" s="57"/>
      <c r="P37" s="57"/>
      <c r="Q37" s="57">
        <v>11994</v>
      </c>
      <c r="R37" s="57"/>
      <c r="S37" s="57">
        <v>63412.5</v>
      </c>
      <c r="T37" s="57"/>
      <c r="U37" s="57"/>
      <c r="V37" s="57"/>
      <c r="W37" s="57"/>
      <c r="X37" s="57">
        <v>1174.88</v>
      </c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ht="12.75">
      <c r="A38" s="49"/>
      <c r="B38" s="17" t="s">
        <v>92</v>
      </c>
      <c r="C38" s="18">
        <f t="shared" si="7"/>
        <v>816234.9</v>
      </c>
      <c r="D38" s="51">
        <v>3680</v>
      </c>
      <c r="E38" s="51"/>
      <c r="F38" s="51">
        <v>445.4</v>
      </c>
      <c r="G38" s="51">
        <v>89314</v>
      </c>
      <c r="H38" s="51">
        <v>180000</v>
      </c>
      <c r="I38" s="51"/>
      <c r="J38" s="51">
        <v>2400</v>
      </c>
      <c r="K38" s="51">
        <v>6338.6</v>
      </c>
      <c r="L38" s="51">
        <v>3300</v>
      </c>
      <c r="M38" s="51">
        <v>138280</v>
      </c>
      <c r="N38" s="51">
        <v>6000</v>
      </c>
      <c r="O38" s="51"/>
      <c r="P38" s="51">
        <v>8.5</v>
      </c>
      <c r="Q38" s="51"/>
      <c r="R38" s="51">
        <v>26592</v>
      </c>
      <c r="S38" s="51"/>
      <c r="T38" s="51"/>
      <c r="U38" s="51">
        <v>97908</v>
      </c>
      <c r="V38" s="51"/>
      <c r="W38" s="51"/>
      <c r="X38" s="51"/>
      <c r="Y38" s="51">
        <v>165.9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>
        <v>7</v>
      </c>
      <c r="AO38" s="51"/>
      <c r="AP38" s="51"/>
      <c r="AQ38" s="51"/>
      <c r="AR38" s="51"/>
      <c r="AS38" s="51">
        <v>255875.5</v>
      </c>
      <c r="AT38" s="51"/>
      <c r="AU38" s="51">
        <v>2800</v>
      </c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>
        <v>3120</v>
      </c>
    </row>
    <row r="39" spans="1:60" ht="12.75">
      <c r="A39" s="49"/>
      <c r="B39" s="17"/>
      <c r="C39" s="18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</row>
    <row r="40" spans="1:60" s="29" customFormat="1" ht="12.75">
      <c r="A40" s="60" t="s">
        <v>93</v>
      </c>
      <c r="B40" s="50" t="s">
        <v>105</v>
      </c>
      <c r="C40" s="18">
        <f>SUM(D40:BH40)</f>
        <v>35857299.09</v>
      </c>
      <c r="D40" s="53">
        <f aca="true" t="shared" si="10" ref="D40:AI40">SUM(D41:D47)</f>
        <v>1900667.3499999999</v>
      </c>
      <c r="E40" s="53">
        <f t="shared" si="10"/>
        <v>626241.7</v>
      </c>
      <c r="F40" s="53">
        <f t="shared" si="10"/>
        <v>1028522.6</v>
      </c>
      <c r="G40" s="53">
        <f t="shared" si="10"/>
        <v>1124396.46</v>
      </c>
      <c r="H40" s="53">
        <f t="shared" si="10"/>
        <v>2703500.24</v>
      </c>
      <c r="I40" s="53">
        <f t="shared" si="10"/>
        <v>4988378.35</v>
      </c>
      <c r="J40" s="53">
        <f t="shared" si="10"/>
        <v>8487007.25</v>
      </c>
      <c r="K40" s="53">
        <f t="shared" si="10"/>
        <v>6788314.81</v>
      </c>
      <c r="L40" s="53">
        <f t="shared" si="10"/>
        <v>80300.18</v>
      </c>
      <c r="M40" s="53">
        <f t="shared" si="10"/>
        <v>74678.95</v>
      </c>
      <c r="N40" s="53">
        <f t="shared" si="10"/>
        <v>78303.92</v>
      </c>
      <c r="O40" s="53">
        <f t="shared" si="10"/>
        <v>338703.96</v>
      </c>
      <c r="P40" s="53">
        <f t="shared" si="10"/>
        <v>95394.95</v>
      </c>
      <c r="Q40" s="53">
        <f t="shared" si="10"/>
        <v>468301.89999999997</v>
      </c>
      <c r="R40" s="53">
        <f t="shared" si="10"/>
        <v>23741.93</v>
      </c>
      <c r="S40" s="53">
        <f t="shared" si="10"/>
        <v>1749445.5899999999</v>
      </c>
      <c r="T40" s="53">
        <f t="shared" si="10"/>
        <v>107443.4</v>
      </c>
      <c r="U40" s="53">
        <f t="shared" si="10"/>
        <v>51492.21</v>
      </c>
      <c r="V40" s="53">
        <f t="shared" si="10"/>
        <v>127237.56</v>
      </c>
      <c r="W40" s="53">
        <f t="shared" si="10"/>
        <v>53711.8</v>
      </c>
      <c r="X40" s="53">
        <f t="shared" si="10"/>
        <v>5312</v>
      </c>
      <c r="Y40" s="53">
        <f t="shared" si="10"/>
        <v>10921</v>
      </c>
      <c r="Z40" s="53">
        <f t="shared" si="10"/>
        <v>59413.72</v>
      </c>
      <c r="AA40" s="53">
        <f t="shared" si="10"/>
        <v>0</v>
      </c>
      <c r="AB40" s="53">
        <f t="shared" si="10"/>
        <v>16459.8</v>
      </c>
      <c r="AC40" s="53">
        <f t="shared" si="10"/>
        <v>9527.5</v>
      </c>
      <c r="AD40" s="53">
        <f t="shared" si="10"/>
        <v>78966.86</v>
      </c>
      <c r="AE40" s="53">
        <f t="shared" si="10"/>
        <v>12111.14</v>
      </c>
      <c r="AF40" s="53">
        <f t="shared" si="10"/>
        <v>0</v>
      </c>
      <c r="AG40" s="53">
        <f t="shared" si="10"/>
        <v>0</v>
      </c>
      <c r="AH40" s="53">
        <f t="shared" si="10"/>
        <v>496001.43</v>
      </c>
      <c r="AI40" s="53">
        <f t="shared" si="10"/>
        <v>164.3</v>
      </c>
      <c r="AJ40" s="53">
        <f aca="true" t="shared" si="11" ref="AJ40:BO40">SUM(AJ41:AJ47)</f>
        <v>68826.8</v>
      </c>
      <c r="AK40" s="53">
        <f t="shared" si="11"/>
        <v>34891.6</v>
      </c>
      <c r="AL40" s="53">
        <f t="shared" si="11"/>
        <v>0</v>
      </c>
      <c r="AM40" s="53">
        <f t="shared" si="11"/>
        <v>20584.5</v>
      </c>
      <c r="AN40" s="53">
        <f t="shared" si="11"/>
        <v>154260.5</v>
      </c>
      <c r="AO40" s="53">
        <f t="shared" si="11"/>
        <v>29053.98</v>
      </c>
      <c r="AP40" s="53">
        <f t="shared" si="11"/>
        <v>326666.25</v>
      </c>
      <c r="AQ40" s="53">
        <f t="shared" si="11"/>
        <v>3309.75</v>
      </c>
      <c r="AR40" s="53">
        <f t="shared" si="11"/>
        <v>25010</v>
      </c>
      <c r="AS40" s="53">
        <f t="shared" si="11"/>
        <v>18630.75</v>
      </c>
      <c r="AT40" s="53">
        <f t="shared" si="11"/>
        <v>3184.5</v>
      </c>
      <c r="AU40" s="53">
        <f t="shared" si="11"/>
        <v>8598</v>
      </c>
      <c r="AV40" s="53">
        <f t="shared" si="11"/>
        <v>807.5</v>
      </c>
      <c r="AW40" s="53">
        <f t="shared" si="11"/>
        <v>1796.25</v>
      </c>
      <c r="AX40" s="53">
        <f t="shared" si="11"/>
        <v>1529.6000000000001</v>
      </c>
      <c r="AY40" s="53">
        <f t="shared" si="11"/>
        <v>75</v>
      </c>
      <c r="AZ40" s="53">
        <f t="shared" si="11"/>
        <v>267336.55</v>
      </c>
      <c r="BA40" s="53">
        <f t="shared" si="11"/>
        <v>45030</v>
      </c>
      <c r="BB40" s="53">
        <f t="shared" si="11"/>
        <v>0</v>
      </c>
      <c r="BC40" s="53">
        <f t="shared" si="11"/>
        <v>242500</v>
      </c>
      <c r="BD40" s="53">
        <f t="shared" si="11"/>
        <v>20000</v>
      </c>
      <c r="BE40" s="53">
        <f t="shared" si="11"/>
        <v>1464337.7</v>
      </c>
      <c r="BF40" s="53">
        <f t="shared" si="11"/>
        <v>0</v>
      </c>
      <c r="BG40" s="53">
        <f t="shared" si="11"/>
        <v>1524790.4</v>
      </c>
      <c r="BH40" s="53">
        <f t="shared" si="11"/>
        <v>11416.6</v>
      </c>
    </row>
    <row r="41" spans="1:60" ht="12.75">
      <c r="A41" s="49"/>
      <c r="B41" s="17" t="s">
        <v>94</v>
      </c>
      <c r="C41" s="18">
        <f>SUM(D41:BH41)</f>
        <v>638980.84</v>
      </c>
      <c r="D41" s="51"/>
      <c r="E41" s="51">
        <v>20.15</v>
      </c>
      <c r="F41" s="51"/>
      <c r="G41" s="51"/>
      <c r="H41" s="51"/>
      <c r="I41" s="51"/>
      <c r="J41" s="51">
        <v>1</v>
      </c>
      <c r="K41" s="51">
        <v>127710.66</v>
      </c>
      <c r="L41" s="51">
        <v>32.08</v>
      </c>
      <c r="M41" s="51">
        <v>27.4</v>
      </c>
      <c r="N41" s="51"/>
      <c r="O41" s="51">
        <v>1.46</v>
      </c>
      <c r="P41" s="51"/>
      <c r="Q41" s="51"/>
      <c r="R41" s="51">
        <v>85</v>
      </c>
      <c r="S41" s="51">
        <v>6.99</v>
      </c>
      <c r="T41" s="51">
        <v>15780</v>
      </c>
      <c r="U41" s="51"/>
      <c r="V41" s="51"/>
      <c r="W41" s="51">
        <v>7.3</v>
      </c>
      <c r="X41" s="51"/>
      <c r="Y41" s="51"/>
      <c r="Z41" s="51">
        <v>592</v>
      </c>
      <c r="AA41" s="51"/>
      <c r="AB41" s="51">
        <v>38</v>
      </c>
      <c r="AC41" s="51"/>
      <c r="AD41" s="51"/>
      <c r="AE41" s="51"/>
      <c r="AF41" s="51"/>
      <c r="AG41" s="51"/>
      <c r="AH41" s="51">
        <v>490944.2</v>
      </c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>
        <v>0</v>
      </c>
      <c r="AU41" s="51">
        <v>0</v>
      </c>
      <c r="AV41" s="51"/>
      <c r="AW41" s="51"/>
      <c r="AX41" s="51"/>
      <c r="AY41" s="51"/>
      <c r="AZ41" s="51"/>
      <c r="BA41" s="51"/>
      <c r="BB41" s="51"/>
      <c r="BC41" s="51">
        <v>0</v>
      </c>
      <c r="BD41" s="51"/>
      <c r="BE41" s="51">
        <v>3734.6</v>
      </c>
      <c r="BF41" s="51"/>
      <c r="BG41" s="51"/>
      <c r="BH41" s="51"/>
    </row>
    <row r="42" spans="1:60" s="33" customFormat="1" ht="12" customHeight="1">
      <c r="A42" s="61"/>
      <c r="B42" s="62" t="s">
        <v>95</v>
      </c>
      <c r="C42" s="2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</row>
    <row r="43" spans="1:60" ht="12" customHeight="1">
      <c r="A43" s="64"/>
      <c r="B43" s="65" t="s">
        <v>96</v>
      </c>
      <c r="C43" s="36">
        <f>SUM(D43:BH43)</f>
        <v>78998.15</v>
      </c>
      <c r="D43" s="66"/>
      <c r="E43" s="66"/>
      <c r="F43" s="66"/>
      <c r="G43" s="66"/>
      <c r="H43" s="66"/>
      <c r="I43" s="66"/>
      <c r="J43" s="66">
        <v>78967</v>
      </c>
      <c r="K43" s="66"/>
      <c r="L43" s="66"/>
      <c r="M43" s="66"/>
      <c r="N43" s="66"/>
      <c r="O43" s="66"/>
      <c r="P43" s="66"/>
      <c r="Q43" s="66"/>
      <c r="R43" s="66"/>
      <c r="S43" s="66">
        <v>31</v>
      </c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>
        <v>0.15</v>
      </c>
      <c r="BF43" s="66"/>
      <c r="BG43" s="66"/>
      <c r="BH43" s="66"/>
    </row>
    <row r="44" spans="1:60" ht="12.75">
      <c r="A44" s="49"/>
      <c r="B44" s="17" t="s">
        <v>97</v>
      </c>
      <c r="C44" s="18">
        <f>SUM(D44:BH44)</f>
        <v>8279268.04</v>
      </c>
      <c r="D44" s="51">
        <v>66913.7</v>
      </c>
      <c r="E44" s="51">
        <v>554057.6</v>
      </c>
      <c r="F44" s="51">
        <v>559047</v>
      </c>
      <c r="G44" s="51">
        <v>20750</v>
      </c>
      <c r="H44" s="51">
        <v>54575</v>
      </c>
      <c r="I44" s="51">
        <v>4812332.2</v>
      </c>
      <c r="J44" s="51">
        <v>6810</v>
      </c>
      <c r="K44" s="51">
        <v>105470.98</v>
      </c>
      <c r="L44" s="51"/>
      <c r="M44" s="51">
        <v>39290</v>
      </c>
      <c r="N44" s="51">
        <v>24902.2</v>
      </c>
      <c r="O44" s="51">
        <v>30030</v>
      </c>
      <c r="P44" s="51">
        <v>80554</v>
      </c>
      <c r="Q44" s="51">
        <v>388616.8</v>
      </c>
      <c r="R44" s="51">
        <v>16440</v>
      </c>
      <c r="S44" s="51">
        <v>695280</v>
      </c>
      <c r="T44" s="51">
        <v>28130</v>
      </c>
      <c r="U44" s="51">
        <v>36849.33</v>
      </c>
      <c r="V44" s="51">
        <v>123111.38</v>
      </c>
      <c r="W44" s="51">
        <v>20381</v>
      </c>
      <c r="X44" s="51">
        <v>4422</v>
      </c>
      <c r="Y44" s="51">
        <v>8541</v>
      </c>
      <c r="Z44" s="51">
        <v>5297.97</v>
      </c>
      <c r="AA44" s="51"/>
      <c r="AB44" s="51">
        <v>16261.8</v>
      </c>
      <c r="AC44" s="51">
        <v>0</v>
      </c>
      <c r="AD44" s="51">
        <v>78762</v>
      </c>
      <c r="AE44" s="51">
        <v>9865</v>
      </c>
      <c r="AF44" s="51"/>
      <c r="AG44" s="51">
        <v>0</v>
      </c>
      <c r="AH44" s="51">
        <v>92</v>
      </c>
      <c r="AI44" s="51">
        <v>0</v>
      </c>
      <c r="AJ44" s="51">
        <v>826.8</v>
      </c>
      <c r="AK44" s="51">
        <v>29.6</v>
      </c>
      <c r="AL44" s="51">
        <v>0</v>
      </c>
      <c r="AM44" s="51">
        <v>20000</v>
      </c>
      <c r="AN44" s="51">
        <v>128781</v>
      </c>
      <c r="AO44" s="51">
        <v>19821.48</v>
      </c>
      <c r="AP44" s="51">
        <v>0</v>
      </c>
      <c r="AQ44" s="51">
        <v>0</v>
      </c>
      <c r="AR44" s="51">
        <v>23562.5</v>
      </c>
      <c r="AS44" s="51">
        <v>18068.2</v>
      </c>
      <c r="AT44" s="51">
        <v>102</v>
      </c>
      <c r="AU44" s="51">
        <v>8410</v>
      </c>
      <c r="AV44" s="51"/>
      <c r="AW44" s="51">
        <v>0</v>
      </c>
      <c r="AX44" s="51">
        <v>1058.9</v>
      </c>
      <c r="AY44" s="51">
        <v>0</v>
      </c>
      <c r="AZ44" s="51">
        <v>60208.8</v>
      </c>
      <c r="BA44" s="51">
        <v>45030</v>
      </c>
      <c r="BB44" s="51"/>
      <c r="BC44" s="51">
        <v>20000</v>
      </c>
      <c r="BD44" s="51">
        <v>20000</v>
      </c>
      <c r="BE44" s="51">
        <v>65719</v>
      </c>
      <c r="BF44" s="51"/>
      <c r="BG44" s="51">
        <v>50100.2</v>
      </c>
      <c r="BH44" s="51">
        <v>10766.6</v>
      </c>
    </row>
    <row r="45" spans="1:60" s="33" customFormat="1" ht="12.75">
      <c r="A45" s="61"/>
      <c r="B45" s="62" t="s">
        <v>98</v>
      </c>
      <c r="C45" s="2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</row>
    <row r="46" spans="1:60" ht="12.75">
      <c r="A46" s="64"/>
      <c r="B46" s="65" t="s">
        <v>99</v>
      </c>
      <c r="C46" s="36">
        <f>SUM(D46:BH46)</f>
        <v>25348468.080000002</v>
      </c>
      <c r="D46" s="66">
        <v>1831903.45</v>
      </c>
      <c r="E46" s="66">
        <v>65595.2</v>
      </c>
      <c r="F46" s="66">
        <v>2191.1</v>
      </c>
      <c r="G46" s="66">
        <v>740657.5</v>
      </c>
      <c r="H46" s="66">
        <v>2610966.49</v>
      </c>
      <c r="I46" s="66">
        <v>110222.3</v>
      </c>
      <c r="J46" s="66">
        <v>8284920</v>
      </c>
      <c r="K46" s="66">
        <v>6388107.17</v>
      </c>
      <c r="L46" s="66">
        <v>62919.1</v>
      </c>
      <c r="M46" s="66">
        <v>13008.8</v>
      </c>
      <c r="N46" s="66">
        <v>644</v>
      </c>
      <c r="O46" s="66">
        <v>273045</v>
      </c>
      <c r="P46" s="66">
        <v>3105.2</v>
      </c>
      <c r="Q46" s="66">
        <v>61854.35</v>
      </c>
      <c r="R46" s="66">
        <v>5470.18</v>
      </c>
      <c r="S46" s="66">
        <v>1042291.6</v>
      </c>
      <c r="T46" s="66">
        <v>63533.4</v>
      </c>
      <c r="U46" s="66">
        <v>10641.38</v>
      </c>
      <c r="V46" s="66">
        <v>161.18</v>
      </c>
      <c r="W46" s="66">
        <v>15126</v>
      </c>
      <c r="X46" s="66"/>
      <c r="Y46" s="66">
        <v>2380</v>
      </c>
      <c r="Z46" s="66">
        <v>52228</v>
      </c>
      <c r="AA46" s="66"/>
      <c r="AB46" s="66"/>
      <c r="AC46" s="66">
        <v>300</v>
      </c>
      <c r="AD46" s="66">
        <v>204.86</v>
      </c>
      <c r="AE46" s="66">
        <v>2227.14</v>
      </c>
      <c r="AF46" s="66"/>
      <c r="AG46" s="66"/>
      <c r="AH46" s="66">
        <v>40.48</v>
      </c>
      <c r="AI46" s="66">
        <v>164.3</v>
      </c>
      <c r="AJ46" s="66">
        <v>68000</v>
      </c>
      <c r="AK46" s="66">
        <v>6473</v>
      </c>
      <c r="AL46" s="66"/>
      <c r="AM46" s="66"/>
      <c r="AN46" s="66">
        <v>6327</v>
      </c>
      <c r="AO46" s="66"/>
      <c r="AP46" s="66">
        <v>326554</v>
      </c>
      <c r="AQ46" s="66">
        <v>3266</v>
      </c>
      <c r="AR46" s="66"/>
      <c r="AS46" s="66">
        <v>0.05</v>
      </c>
      <c r="AT46" s="66"/>
      <c r="AU46" s="66">
        <v>188</v>
      </c>
      <c r="AV46" s="66"/>
      <c r="AW46" s="66"/>
      <c r="AX46" s="66">
        <v>270.7</v>
      </c>
      <c r="AY46" s="66"/>
      <c r="AZ46" s="66">
        <v>205910</v>
      </c>
      <c r="BA46" s="66"/>
      <c r="BB46" s="66"/>
      <c r="BC46" s="66">
        <v>222500</v>
      </c>
      <c r="BD46" s="66"/>
      <c r="BE46" s="66">
        <v>1394883.95</v>
      </c>
      <c r="BF46" s="66"/>
      <c r="BG46" s="66">
        <v>1470187.2</v>
      </c>
      <c r="BH46" s="66"/>
    </row>
    <row r="47" spans="1:60" ht="12.75">
      <c r="A47" s="49"/>
      <c r="B47" s="17" t="s">
        <v>100</v>
      </c>
      <c r="C47" s="18">
        <f>SUM(D47:BH47)</f>
        <v>1511583.98</v>
      </c>
      <c r="D47" s="51">
        <v>1850.2</v>
      </c>
      <c r="E47" s="51">
        <v>6568.75</v>
      </c>
      <c r="F47" s="51">
        <v>467284.5</v>
      </c>
      <c r="G47" s="51">
        <v>362988.96</v>
      </c>
      <c r="H47" s="51">
        <v>37958.75</v>
      </c>
      <c r="I47" s="51">
        <v>65823.85</v>
      </c>
      <c r="J47" s="51">
        <v>116309.25</v>
      </c>
      <c r="K47" s="51">
        <v>167026</v>
      </c>
      <c r="L47" s="51">
        <v>17349</v>
      </c>
      <c r="M47" s="51">
        <v>22352.75</v>
      </c>
      <c r="N47" s="51">
        <v>52757.72</v>
      </c>
      <c r="O47" s="51">
        <v>35627.5</v>
      </c>
      <c r="P47" s="51">
        <v>11735.75</v>
      </c>
      <c r="Q47" s="51">
        <v>17830.75</v>
      </c>
      <c r="R47" s="51">
        <v>1746.75</v>
      </c>
      <c r="S47" s="51">
        <v>11836</v>
      </c>
      <c r="T47" s="51"/>
      <c r="U47" s="51">
        <v>4001.5</v>
      </c>
      <c r="V47" s="51">
        <v>3965</v>
      </c>
      <c r="W47" s="51">
        <v>18197.5</v>
      </c>
      <c r="X47" s="51">
        <v>890</v>
      </c>
      <c r="Y47" s="51"/>
      <c r="Z47" s="51">
        <v>1295.75</v>
      </c>
      <c r="AA47" s="51"/>
      <c r="AB47" s="51">
        <v>160</v>
      </c>
      <c r="AC47" s="51">
        <v>9227.5</v>
      </c>
      <c r="AD47" s="51"/>
      <c r="AE47" s="51">
        <v>19</v>
      </c>
      <c r="AF47" s="51"/>
      <c r="AG47" s="51"/>
      <c r="AH47" s="51">
        <v>4924.75</v>
      </c>
      <c r="AI47" s="51"/>
      <c r="AJ47" s="51"/>
      <c r="AK47" s="51">
        <v>28389</v>
      </c>
      <c r="AL47" s="51"/>
      <c r="AM47" s="51">
        <v>584.5</v>
      </c>
      <c r="AN47" s="51">
        <v>19152.5</v>
      </c>
      <c r="AO47" s="51">
        <v>9232.5</v>
      </c>
      <c r="AP47" s="51">
        <v>112.25</v>
      </c>
      <c r="AQ47" s="51">
        <v>43.75</v>
      </c>
      <c r="AR47" s="51">
        <v>1447.5</v>
      </c>
      <c r="AS47" s="51">
        <v>562.5</v>
      </c>
      <c r="AT47" s="51">
        <v>3082.5</v>
      </c>
      <c r="AU47" s="51"/>
      <c r="AV47" s="51">
        <v>807.5</v>
      </c>
      <c r="AW47" s="51">
        <v>1796.25</v>
      </c>
      <c r="AX47" s="51">
        <v>200</v>
      </c>
      <c r="AY47" s="51">
        <v>75</v>
      </c>
      <c r="AZ47" s="51">
        <v>1217.75</v>
      </c>
      <c r="BA47" s="51"/>
      <c r="BB47" s="51"/>
      <c r="BC47" s="51"/>
      <c r="BD47" s="51"/>
      <c r="BE47" s="51"/>
      <c r="BF47" s="51"/>
      <c r="BG47" s="51">
        <v>4503</v>
      </c>
      <c r="BH47" s="51">
        <v>650</v>
      </c>
    </row>
    <row r="48" spans="1:60" ht="13.5" thickBot="1">
      <c r="A48" s="17"/>
      <c r="B48" s="17"/>
      <c r="C48" s="18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</row>
    <row r="49" spans="1:60" s="44" customFormat="1" ht="14.25" thickBot="1" thickTop="1">
      <c r="A49" s="67" t="s">
        <v>101</v>
      </c>
      <c r="B49" s="67" t="s">
        <v>102</v>
      </c>
      <c r="C49" s="68">
        <f>SUM(D49:BH49)</f>
        <v>116181669.58</v>
      </c>
      <c r="D49" s="68">
        <f aca="true" t="shared" si="12" ref="D49:AI49">SUM(D30,D40)</f>
        <v>3386309.3499999996</v>
      </c>
      <c r="E49" s="68">
        <f t="shared" si="12"/>
        <v>626705.7</v>
      </c>
      <c r="F49" s="68">
        <f t="shared" si="12"/>
        <v>7761387.5</v>
      </c>
      <c r="G49" s="68">
        <f t="shared" si="12"/>
        <v>14863848.16</v>
      </c>
      <c r="H49" s="68">
        <f t="shared" si="12"/>
        <v>5033097.140000001</v>
      </c>
      <c r="I49" s="68">
        <f t="shared" si="12"/>
        <v>16775382.41</v>
      </c>
      <c r="J49" s="68">
        <f t="shared" si="12"/>
        <v>8538365.75</v>
      </c>
      <c r="K49" s="68">
        <f t="shared" si="12"/>
        <v>12825833.509999998</v>
      </c>
      <c r="L49" s="68">
        <f t="shared" si="12"/>
        <v>1787170.18</v>
      </c>
      <c r="M49" s="68">
        <f t="shared" si="12"/>
        <v>6267699.33</v>
      </c>
      <c r="N49" s="68">
        <f t="shared" si="12"/>
        <v>4136640.12</v>
      </c>
      <c r="O49" s="68">
        <f t="shared" si="12"/>
        <v>7626813.46</v>
      </c>
      <c r="P49" s="68">
        <f t="shared" si="12"/>
        <v>440657.84</v>
      </c>
      <c r="Q49" s="68">
        <f t="shared" si="12"/>
        <v>1060523.4</v>
      </c>
      <c r="R49" s="68">
        <f t="shared" si="12"/>
        <v>6893882.7299999995</v>
      </c>
      <c r="S49" s="68">
        <f t="shared" si="12"/>
        <v>3288498.69</v>
      </c>
      <c r="T49" s="68">
        <f t="shared" si="12"/>
        <v>2080834.67</v>
      </c>
      <c r="U49" s="68">
        <f t="shared" si="12"/>
        <v>2351242.71</v>
      </c>
      <c r="V49" s="68">
        <f t="shared" si="12"/>
        <v>153401.86</v>
      </c>
      <c r="W49" s="68">
        <f t="shared" si="12"/>
        <v>1550742.8</v>
      </c>
      <c r="X49" s="68">
        <f t="shared" si="12"/>
        <v>18537.38</v>
      </c>
      <c r="Y49" s="68">
        <f t="shared" si="12"/>
        <v>383373.2</v>
      </c>
      <c r="Z49" s="68">
        <f t="shared" si="12"/>
        <v>135673.22</v>
      </c>
      <c r="AA49" s="68">
        <f t="shared" si="12"/>
        <v>160293.6</v>
      </c>
      <c r="AB49" s="68">
        <f t="shared" si="12"/>
        <v>109998.40000000001</v>
      </c>
      <c r="AC49" s="68">
        <f t="shared" si="12"/>
        <v>9527.5</v>
      </c>
      <c r="AD49" s="68">
        <f t="shared" si="12"/>
        <v>171233.56</v>
      </c>
      <c r="AE49" s="68">
        <f t="shared" si="12"/>
        <v>66677.73999999999</v>
      </c>
      <c r="AF49" s="68">
        <f t="shared" si="12"/>
        <v>29582.88</v>
      </c>
      <c r="AG49" s="68">
        <f t="shared" si="12"/>
        <v>73631.6</v>
      </c>
      <c r="AH49" s="68">
        <f t="shared" si="12"/>
        <v>519489.47</v>
      </c>
      <c r="AI49" s="68">
        <f t="shared" si="12"/>
        <v>2880.65</v>
      </c>
      <c r="AJ49" s="68">
        <f aca="true" t="shared" si="13" ref="AJ49:BH49">SUM(AJ30,AJ40)</f>
        <v>68826.8</v>
      </c>
      <c r="AK49" s="68">
        <f t="shared" si="13"/>
        <v>34891.6</v>
      </c>
      <c r="AL49" s="68">
        <f t="shared" si="13"/>
        <v>214882.5</v>
      </c>
      <c r="AM49" s="68">
        <f t="shared" si="13"/>
        <v>20584.5</v>
      </c>
      <c r="AN49" s="68">
        <f t="shared" si="13"/>
        <v>377850.5</v>
      </c>
      <c r="AO49" s="68">
        <f t="shared" si="13"/>
        <v>29053.98</v>
      </c>
      <c r="AP49" s="68">
        <f t="shared" si="13"/>
        <v>461525.35</v>
      </c>
      <c r="AQ49" s="68">
        <f t="shared" si="13"/>
        <v>98601.85</v>
      </c>
      <c r="AR49" s="68">
        <f t="shared" si="13"/>
        <v>25055.2</v>
      </c>
      <c r="AS49" s="68">
        <f t="shared" si="13"/>
        <v>479631.13</v>
      </c>
      <c r="AT49" s="68">
        <f t="shared" si="13"/>
        <v>73047.9</v>
      </c>
      <c r="AU49" s="68">
        <f t="shared" si="13"/>
        <v>22103.7</v>
      </c>
      <c r="AV49" s="68">
        <f t="shared" si="13"/>
        <v>213965.5</v>
      </c>
      <c r="AW49" s="68">
        <f t="shared" si="13"/>
        <v>75380.25</v>
      </c>
      <c r="AX49" s="68">
        <f t="shared" si="13"/>
        <v>87235.5</v>
      </c>
      <c r="AY49" s="68">
        <f t="shared" si="13"/>
        <v>26348.4</v>
      </c>
      <c r="AZ49" s="68">
        <f t="shared" si="13"/>
        <v>521577.37</v>
      </c>
      <c r="BA49" s="68">
        <f t="shared" si="13"/>
        <v>89191.81</v>
      </c>
      <c r="BB49" s="68">
        <f t="shared" si="13"/>
        <v>83482.29999999999</v>
      </c>
      <c r="BC49" s="68">
        <f t="shared" si="13"/>
        <v>340184.63</v>
      </c>
      <c r="BD49" s="68">
        <f t="shared" si="13"/>
        <v>111236.2</v>
      </c>
      <c r="BE49" s="68">
        <f t="shared" si="13"/>
        <v>1468221.3</v>
      </c>
      <c r="BF49" s="68">
        <f t="shared" si="13"/>
        <v>235435.5</v>
      </c>
      <c r="BG49" s="68">
        <f t="shared" si="13"/>
        <v>1666981.7</v>
      </c>
      <c r="BH49" s="68">
        <f t="shared" si="13"/>
        <v>226437.6</v>
      </c>
    </row>
    <row r="50" spans="1:60" s="48" customFormat="1" ht="14.25" thickBot="1" thickTop="1">
      <c r="A50" s="69" t="s">
        <v>103</v>
      </c>
      <c r="B50" s="69" t="s">
        <v>104</v>
      </c>
      <c r="C50" s="70">
        <f>SUM(D50:BH50)</f>
        <v>-105437604.51999998</v>
      </c>
      <c r="D50" s="70">
        <f aca="true" t="shared" si="14" ref="D50:AI50">D26-D49</f>
        <v>-2892571.38</v>
      </c>
      <c r="E50" s="70">
        <f t="shared" si="14"/>
        <v>112709.80000000005</v>
      </c>
      <c r="F50" s="70">
        <f t="shared" si="14"/>
        <v>-6175869</v>
      </c>
      <c r="G50" s="70">
        <f t="shared" si="14"/>
        <v>-13748337.56</v>
      </c>
      <c r="H50" s="70">
        <f t="shared" si="14"/>
        <v>-4567087.49</v>
      </c>
      <c r="I50" s="70">
        <f t="shared" si="14"/>
        <v>-16775382.41</v>
      </c>
      <c r="J50" s="70">
        <f t="shared" si="14"/>
        <v>-6388513.17</v>
      </c>
      <c r="K50" s="70">
        <f t="shared" si="14"/>
        <v>-12699637.809999999</v>
      </c>
      <c r="L50" s="70">
        <f t="shared" si="14"/>
        <v>-1456007.98</v>
      </c>
      <c r="M50" s="70">
        <f t="shared" si="14"/>
        <v>-5132624.67</v>
      </c>
      <c r="N50" s="70">
        <f t="shared" si="14"/>
        <v>-3854247.62</v>
      </c>
      <c r="O50" s="70">
        <f t="shared" si="14"/>
        <v>-7008165.96</v>
      </c>
      <c r="P50" s="70">
        <f t="shared" si="14"/>
        <v>-285308.84</v>
      </c>
      <c r="Q50" s="70">
        <f t="shared" si="14"/>
        <v>-460072.69999999995</v>
      </c>
      <c r="R50" s="70">
        <f t="shared" si="14"/>
        <v>-6864076.7299999995</v>
      </c>
      <c r="S50" s="70">
        <f t="shared" si="14"/>
        <v>-3272796.69</v>
      </c>
      <c r="T50" s="70">
        <f t="shared" si="14"/>
        <v>-2074731.67</v>
      </c>
      <c r="U50" s="70">
        <f t="shared" si="14"/>
        <v>-2335213.21</v>
      </c>
      <c r="V50" s="70">
        <f t="shared" si="14"/>
        <v>-153401.86</v>
      </c>
      <c r="W50" s="70">
        <f t="shared" si="14"/>
        <v>-1550742.8</v>
      </c>
      <c r="X50" s="70">
        <f t="shared" si="14"/>
        <v>634947.52</v>
      </c>
      <c r="Y50" s="70">
        <f t="shared" si="14"/>
        <v>-357484.7</v>
      </c>
      <c r="Z50" s="70">
        <f t="shared" si="14"/>
        <v>-135673.22</v>
      </c>
      <c r="AA50" s="70">
        <f t="shared" si="14"/>
        <v>-159260.6</v>
      </c>
      <c r="AB50" s="70">
        <f t="shared" si="14"/>
        <v>-109998.40000000001</v>
      </c>
      <c r="AC50" s="70">
        <f t="shared" si="14"/>
        <v>-9527.5</v>
      </c>
      <c r="AD50" s="70">
        <f t="shared" si="14"/>
        <v>-171233.56</v>
      </c>
      <c r="AE50" s="70">
        <f t="shared" si="14"/>
        <v>-66677.73999999999</v>
      </c>
      <c r="AF50" s="70">
        <f t="shared" si="14"/>
        <v>-8073.880000000001</v>
      </c>
      <c r="AG50" s="70">
        <f t="shared" si="14"/>
        <v>-73235.85</v>
      </c>
      <c r="AH50" s="70">
        <f t="shared" si="14"/>
        <v>-485402.47</v>
      </c>
      <c r="AI50" s="70">
        <f t="shared" si="14"/>
        <v>-2880.65</v>
      </c>
      <c r="AJ50" s="70">
        <f aca="true" t="shared" si="15" ref="AJ50:BO50">AJ26-AJ49</f>
        <v>-68826.8</v>
      </c>
      <c r="AK50" s="70">
        <f t="shared" si="15"/>
        <v>-26702.6</v>
      </c>
      <c r="AL50" s="70">
        <f t="shared" si="15"/>
        <v>-214882.5</v>
      </c>
      <c r="AM50" s="70">
        <f t="shared" si="15"/>
        <v>-20584.5</v>
      </c>
      <c r="AN50" s="70">
        <f t="shared" si="15"/>
        <v>-377850.5</v>
      </c>
      <c r="AO50" s="70">
        <f t="shared" si="15"/>
        <v>29431.02</v>
      </c>
      <c r="AP50" s="70">
        <f t="shared" si="15"/>
        <v>-454378.35</v>
      </c>
      <c r="AQ50" s="70">
        <f t="shared" si="15"/>
        <v>-98601.85</v>
      </c>
      <c r="AR50" s="70">
        <f t="shared" si="15"/>
        <v>-22652.850000000002</v>
      </c>
      <c r="AS50" s="70">
        <f t="shared" si="15"/>
        <v>-479631.13</v>
      </c>
      <c r="AT50" s="70">
        <f t="shared" si="15"/>
        <v>-73047.9</v>
      </c>
      <c r="AU50" s="70">
        <f t="shared" si="15"/>
        <v>-4825.450000000001</v>
      </c>
      <c r="AV50" s="70">
        <f t="shared" si="15"/>
        <v>-213965.5</v>
      </c>
      <c r="AW50" s="70">
        <f t="shared" si="15"/>
        <v>-72989.25</v>
      </c>
      <c r="AX50" s="70">
        <f t="shared" si="15"/>
        <v>-87235.5</v>
      </c>
      <c r="AY50" s="70">
        <f t="shared" si="15"/>
        <v>-17610.4</v>
      </c>
      <c r="AZ50" s="70">
        <f t="shared" si="15"/>
        <v>-521577.37</v>
      </c>
      <c r="BA50" s="70">
        <f t="shared" si="15"/>
        <v>-89191.81</v>
      </c>
      <c r="BB50" s="70">
        <f t="shared" si="15"/>
        <v>-74030.29999999999</v>
      </c>
      <c r="BC50" s="70">
        <f t="shared" si="15"/>
        <v>-339724.63</v>
      </c>
      <c r="BD50" s="70">
        <f t="shared" si="15"/>
        <v>-111236.2</v>
      </c>
      <c r="BE50" s="70">
        <f t="shared" si="15"/>
        <v>-1464328.55</v>
      </c>
      <c r="BF50" s="70">
        <f t="shared" si="15"/>
        <v>-235435.5</v>
      </c>
      <c r="BG50" s="70">
        <f t="shared" si="15"/>
        <v>-1656257.7</v>
      </c>
      <c r="BH50" s="70">
        <f t="shared" si="15"/>
        <v>-214887.6</v>
      </c>
    </row>
    <row r="51" ht="13.5" thickTop="1">
      <c r="AW51" s="4"/>
    </row>
    <row r="52" ht="12.75">
      <c r="AW52" s="4"/>
    </row>
  </sheetData>
  <printOptions horizontalCentered="1"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2005-04-12T14:35:17Z</cp:lastPrinted>
  <dcterms:created xsi:type="dcterms:W3CDTF">2005-04-05T08:11:06Z</dcterms:created>
  <dcterms:modified xsi:type="dcterms:W3CDTF">2005-05-25T07:47:43Z</dcterms:modified>
  <cp:category/>
  <cp:version/>
  <cp:contentType/>
  <cp:contentStatus/>
</cp:coreProperties>
</file>