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</sheets>
  <definedNames>
    <definedName name="_xlnm.Print_Titles" localSheetId="0">'List1'!$A:$B,'List1'!$5:$6</definedName>
  </definedNames>
  <calcPr fullCalcOnLoad="1"/>
</workbook>
</file>

<file path=xl/sharedStrings.xml><?xml version="1.0" encoding="utf-8"?>
<sst xmlns="http://schemas.openxmlformats.org/spreadsheetml/2006/main" count="160" uniqueCount="160">
  <si>
    <t>Položka</t>
  </si>
  <si>
    <t>Název seskupení položek</t>
  </si>
  <si>
    <t>Soubor rozpočtů</t>
  </si>
  <si>
    <t>Praha 1</t>
  </si>
  <si>
    <t>Praha 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</si>
  <si>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</si>
  <si>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</si>
  <si>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</si>
  <si>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</si>
  <si>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</si>
  <si>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</si>
  <si>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</si>
  <si>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</si>
  <si>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</si>
  <si>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</si>
  <si>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</si>
  <si>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</si>
  <si>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</si>
  <si>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</si>
  <si>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</si>
  <si>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</si>
  <si>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</si>
  <si>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</si>
  <si>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</si>
  <si>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</si>
  <si>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</si>
  <si>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</si>
  <si>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</si>
  <si>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</si>
  <si>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</si>
  <si>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</si>
  <si>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</si>
  <si>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</si>
  <si>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</si>
  <si>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</si>
  <si>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</si>
  <si>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</si>
  <si>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</si>
  <si>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</si>
  <si>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</si>
  <si>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</si>
  <si>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</si>
  <si>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</si>
  <si>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</si>
  <si>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</si>
  <si>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</si>
  <si>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</si>
  <si>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</si>
  <si>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</si>
  <si>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</si>
  <si>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</si>
  <si>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</si>
  <si>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</si>
  <si>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</si>
  <si>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</si>
  <si>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</si>
  <si>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V.Chuchle</t>
  </si>
  <si>
    <t>Vinoř</t>
  </si>
  <si>
    <t>Zbraslav</t>
  </si>
  <si>
    <t>Zličín</t>
  </si>
  <si>
    <t>v. tis. Kč</t>
  </si>
  <si>
    <t>MČ hl.m.Prahy</t>
  </si>
  <si>
    <t>ROZPOČTOVÉ PŘÍJMY</t>
  </si>
  <si>
    <t>111X</t>
  </si>
  <si>
    <t>112X</t>
  </si>
  <si>
    <t>Daně z příjmů právnických osob</t>
  </si>
  <si>
    <t>Daň z přidané hodnoty</t>
  </si>
  <si>
    <t>133X</t>
  </si>
  <si>
    <t>134X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</si>
  <si>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</si>
  <si>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</si>
  <si>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</si>
  <si>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</si>
  <si>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</si>
  <si>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</si>
  <si>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</si>
  <si>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</si>
  <si>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</si>
  <si>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</si>
  <si>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</si>
  <si>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</si>
  <si>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</si>
  <si>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</si>
  <si>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</si>
  <si>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</si>
  <si>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231X</t>
  </si>
  <si>
    <t>232X</t>
  </si>
  <si>
    <t>Ostatní nedaňové příjmy</t>
  </si>
  <si>
    <t>NEDAŇOVÉ PŘÍJMY (součet za třídu 2)</t>
  </si>
  <si>
    <t>311X</t>
  </si>
  <si>
    <t>312X</t>
  </si>
  <si>
    <t>320X</t>
  </si>
  <si>
    <t>Příjmy z prodeje akcií a majetkových podílů</t>
  </si>
  <si>
    <t>KAPITÁLOVÉ PŘÍJMY (součet za třídu 3)</t>
  </si>
  <si>
    <t>VLASTNÍ PŘÍJMY (třídy 1+2+3)</t>
  </si>
  <si>
    <t>415X</t>
  </si>
  <si>
    <t>423X</t>
  </si>
  <si>
    <t>424X</t>
  </si>
  <si>
    <t>ÚHRN PŘÍJMŮ</t>
  </si>
  <si>
    <t>ROZPOČTOVÉ VÝDAJE</t>
  </si>
  <si>
    <t>5XXX</t>
  </si>
  <si>
    <t>Běžné výdaje</t>
  </si>
  <si>
    <t>6XXX</t>
  </si>
  <si>
    <t>Kapitálové výdaje</t>
  </si>
  <si>
    <t>ÚHRN VÝDAJŮ</t>
  </si>
  <si>
    <t>Rozdíl příjmů a výdajů</t>
  </si>
  <si>
    <t>FINANCOVÁNÍ</t>
  </si>
  <si>
    <t>Použití fin. prostředků vytvořených v min. letech</t>
  </si>
  <si>
    <t>Rezerva finančních prostředků</t>
  </si>
  <si>
    <t>Změna stavu krát. prostředků (součet)</t>
  </si>
  <si>
    <t>CELKEM FINANCOVÁNÍ</t>
  </si>
  <si>
    <t>KONTROLNÍ SOUČET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</si>
  <si>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</si>
  <si>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</si>
  <si>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</si>
  <si>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</si>
  <si>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</si>
  <si>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234X</t>
  </si>
  <si>
    <t>Příjmy z využ.výhrad.práv k přírod.zdrojům</t>
  </si>
  <si>
    <t>24XX</t>
  </si>
  <si>
    <t>Přijaté splátky půjčených prostředků</t>
  </si>
  <si>
    <t>Ostatní kapitálové příjmy</t>
  </si>
  <si>
    <t>Aktivní krát. operace řízení likvidity - příjmy</t>
  </si>
  <si>
    <t>Aktivní krát. operace řízení likvidity - výdaje</t>
  </si>
  <si>
    <t xml:space="preserve">Daně z příjmů fyzických osob </t>
  </si>
  <si>
    <t>411X</t>
  </si>
  <si>
    <t>421X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</si>
  <si>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</si>
  <si>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</si>
  <si>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</si>
  <si>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</si>
  <si>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</si>
  <si>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</si>
  <si>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</si>
  <si>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prostř.</t>
  </si>
  <si>
    <t>8XX7</t>
  </si>
  <si>
    <t>8XX8</t>
  </si>
  <si>
    <t>Nerealizované kurzové rozdíly</t>
  </si>
  <si>
    <t>Přijaté vratky transf.a ost.příjmy z FV předch.let</t>
  </si>
  <si>
    <t>Příjmy z prodeje krátk.a drob.dlouhodobého majetku</t>
  </si>
  <si>
    <t>Zrušené daně ze zboží a služeb - obec</t>
  </si>
  <si>
    <t>Příjmy z prodeje dlouhodob.maj.(kromě drobného)</t>
  </si>
  <si>
    <t>Převody z vlast.fondů hosp.(podnikatelské) činnosti</t>
  </si>
  <si>
    <t>416X</t>
  </si>
  <si>
    <t>Neinvest. přijaté transfery od veř.rozp.ústř.úrovně</t>
  </si>
  <si>
    <t>Neinvest. přijaté transfery od obcí - RS</t>
  </si>
  <si>
    <t>Ostatní neinv.přijaté transfery od rozp. územní úrovně</t>
  </si>
  <si>
    <t>Neivest. přijaté transfery ze zahraničí</t>
  </si>
  <si>
    <t>Neinv.prijaté transfery ze stát. finančních aktiv</t>
  </si>
  <si>
    <t>Inv.přijaté transfery od veř.rozp.ústř.úrovně</t>
  </si>
  <si>
    <t>Inv. přijaté transfery ze zahraničí</t>
  </si>
  <si>
    <t>Inv. přijaté transfery ze státních finančních aktiv</t>
  </si>
  <si>
    <t>PŘIJATÉ TRANSFERY (součet za třídu 4)</t>
  </si>
  <si>
    <t>Poplatky a odvody v oblasti životního prostředí</t>
  </si>
  <si>
    <t>422X</t>
  </si>
  <si>
    <t>Inv. přijaté transfery od veř.rozp.územní úrovně - RS</t>
  </si>
  <si>
    <t>Ostaní investiční přijaté transfery od rozp.územní úr.</t>
  </si>
  <si>
    <t>Bilance schválených rozpočtů MČ na rok 2011</t>
  </si>
  <si>
    <t>Neinvest. přijaté transfery od krajů - RS</t>
  </si>
  <si>
    <t>Příloha č. 2 k usnesení Zastupitelstva HMP č. 7/1 ze dne 26.5.2011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</si>
</sst>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i/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1" applyBorder="0">
      <alignment horizontal="right"/>
      <protection locked="0"/>
    </xf>
    <xf numFmtId="4" fontId="3" fillId="0" borderId="2" applyFill="0" applyBorder="0" applyProtection="0">
      <alignment horizontal="right"/>
    </xf>
    <xf numFmtId="4" fontId="1" fillId="0" borderId="1" applyBorder="0">
      <alignment horizontal="right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/>
      <protection locked="0"/>
    </xf>
    <xf numFmtId="4" fontId="1" fillId="2" borderId="7" xfId="0" applyNumberFormat="1" applyFont="1" applyFill="1" applyBorder="1" applyAlignment="1" applyProtection="1">
      <alignment/>
      <protection locked="0"/>
    </xf>
    <xf numFmtId="4" fontId="1" fillId="2" borderId="8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19" applyFont="1" applyBorder="1">
      <alignment horizontal="right"/>
      <protection/>
    </xf>
    <xf numFmtId="4" fontId="1" fillId="0" borderId="11" xfId="19" applyFont="1" applyBorder="1">
      <alignment horizontal="right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/>
      <protection locked="0"/>
    </xf>
    <xf numFmtId="4" fontId="1" fillId="0" borderId="7" xfId="19" applyFont="1" applyBorder="1">
      <alignment horizontal="right"/>
      <protection/>
    </xf>
    <xf numFmtId="4" fontId="1" fillId="0" borderId="7" xfId="19" applyFont="1" applyFill="1" applyBorder="1">
      <alignment horizontal="right"/>
      <protection/>
    </xf>
    <xf numFmtId="4" fontId="1" fillId="0" borderId="12" xfId="19" applyFont="1" applyBorder="1">
      <alignment horizontal="right"/>
      <protection/>
    </xf>
    <xf numFmtId="4" fontId="1" fillId="0" borderId="8" xfId="19" applyFont="1" applyFill="1" applyBorder="1">
      <alignment horizontal="right"/>
      <protection/>
    </xf>
    <xf numFmtId="0" fontId="1" fillId="0" borderId="9" xfId="0" applyFont="1" applyBorder="1" applyAlignment="1" applyProtection="1">
      <alignment horizontal="left"/>
      <protection locked="0"/>
    </xf>
    <xf numFmtId="4" fontId="1" fillId="0" borderId="6" xfId="19" applyFont="1" applyBorder="1">
      <alignment horizontal="right"/>
      <protection/>
    </xf>
    <xf numFmtId="4" fontId="1" fillId="0" borderId="13" xfId="19" applyFont="1" applyBorder="1">
      <alignment horizontal="right"/>
      <protection/>
    </xf>
    <xf numFmtId="4" fontId="1" fillId="0" borderId="8" xfId="19" applyFont="1" applyBorder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/>
      <protection locked="0"/>
    </xf>
    <xf numFmtId="4" fontId="3" fillId="2" borderId="10" xfId="19" applyFont="1" applyFill="1" applyBorder="1">
      <alignment horizontal="right"/>
      <protection/>
    </xf>
    <xf numFmtId="4" fontId="3" fillId="2" borderId="7" xfId="18" applyFont="1" applyFill="1" applyBorder="1" applyProtection="1">
      <alignment horizontal="right"/>
      <protection locked="0"/>
    </xf>
    <xf numFmtId="0" fontId="3" fillId="0" borderId="9" xfId="0" applyFont="1" applyBorder="1" applyAlignment="1" applyProtection="1">
      <alignment/>
      <protection locked="0"/>
    </xf>
    <xf numFmtId="4" fontId="3" fillId="0" borderId="8" xfId="18" applyFont="1" applyBorder="1" applyProtection="1">
      <alignment horizontal="right"/>
      <protection locked="0"/>
    </xf>
    <xf numFmtId="4" fontId="3" fillId="0" borderId="13" xfId="18" applyFont="1" applyBorder="1" applyProtection="1">
      <alignment horizontal="right"/>
      <protection locked="0"/>
    </xf>
    <xf numFmtId="4" fontId="1" fillId="0" borderId="7" xfId="17" applyFont="1" applyBorder="1" applyProtection="1">
      <alignment horizontal="righ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4" fontId="3" fillId="2" borderId="7" xfId="19" applyFont="1" applyFill="1" applyBorder="1">
      <alignment horizontal="right"/>
      <protection/>
    </xf>
    <xf numFmtId="4" fontId="3" fillId="2" borderId="14" xfId="18" applyFont="1" applyFill="1" applyBorder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4" fontId="3" fillId="2" borderId="12" xfId="19" applyFont="1" applyFill="1" applyBorder="1">
      <alignment horizontal="right"/>
      <protection/>
    </xf>
    <xf numFmtId="4" fontId="3" fillId="2" borderId="8" xfId="18" applyFont="1" applyFill="1" applyBorder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/>
      <protection locked="0"/>
    </xf>
    <xf numFmtId="4" fontId="3" fillId="3" borderId="7" xfId="18" applyFont="1" applyFill="1" applyBorder="1" applyProtection="1">
      <alignment horizontal="right"/>
      <protection locked="0"/>
    </xf>
    <xf numFmtId="0" fontId="3" fillId="3" borderId="0" xfId="0" applyFont="1" applyFill="1" applyAlignment="1" applyProtection="1">
      <alignment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/>
      <protection locked="0"/>
    </xf>
    <xf numFmtId="4" fontId="1" fillId="0" borderId="15" xfId="19" applyFont="1" applyBorder="1">
      <alignment horizontal="right"/>
      <protection/>
    </xf>
    <xf numFmtId="4" fontId="1" fillId="0" borderId="14" xfId="19" applyFont="1" applyBorder="1">
      <alignment horizontal="right"/>
      <protection/>
    </xf>
    <xf numFmtId="4" fontId="1" fillId="0" borderId="8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4" fontId="3" fillId="2" borderId="7" xfId="18" applyFont="1" applyFill="1" applyBorder="1" applyProtection="1">
      <alignment horizontal="right"/>
      <protection locked="0"/>
    </xf>
    <xf numFmtId="4" fontId="3" fillId="2" borderId="15" xfId="19" applyFont="1" applyFill="1" applyBorder="1">
      <alignment horizontal="right"/>
      <protection/>
    </xf>
    <xf numFmtId="4" fontId="3" fillId="2" borderId="14" xfId="18" applyFont="1" applyFill="1" applyBorder="1" applyProtection="1">
      <alignment horizontal="right"/>
      <protection locked="0"/>
    </xf>
    <xf numFmtId="4" fontId="3" fillId="3" borderId="7" xfId="19" applyFont="1" applyFill="1" applyBorder="1">
      <alignment horizontal="right"/>
      <protection/>
    </xf>
    <xf numFmtId="4" fontId="3" fillId="3" borderId="8" xfId="18" applyFont="1" applyFill="1" applyBorder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4" fontId="6" fillId="0" borderId="10" xfId="19" applyFont="1" applyBorder="1">
      <alignment horizontal="right"/>
      <protection/>
    </xf>
    <xf numFmtId="0" fontId="6" fillId="0" borderId="0" xfId="0" applyFont="1" applyFill="1" applyAlignment="1" applyProtection="1">
      <alignment/>
      <protection locked="0"/>
    </xf>
    <xf numFmtId="4" fontId="6" fillId="0" borderId="10" xfId="19" applyFont="1" applyFill="1" applyBorder="1">
      <alignment horizontal="right"/>
      <protection/>
    </xf>
    <xf numFmtId="4" fontId="1" fillId="0" borderId="10" xfId="19" applyFont="1" applyFill="1" applyBorder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</cellXfs>
  <cellStyles count="11">
    <cellStyle name="Normal" xfId="0"/>
    <cellStyle name="Comma" xfId="15"/>
    <cellStyle name="Comma [0]" xfId="16"/>
    <cellStyle name="částky" xfId="17"/>
    <cellStyle name="částky_tlustě" xfId="18"/>
    <cellStyle name="částky_zamčené" xfId="19"/>
    <cellStyle name="Hyperlink" xfId="20"/>
    <cellStyle name="Currency" xfId="21"/>
    <cellStyle name="Currency [0]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4"/>
  <sheetViews>
    <sheetView tabSelected="1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B1"/>
    </sheetView>
  </sheetViews>
  <sheetFormatPr defaultColWidth="9.125" defaultRowHeight="12.75"/>
  <cols>
    <col min="1" max="1" width="6.625" style="1" customWidth="1"/>
    <col min="2" max="2" width="38.625" style="2" customWidth="1"/>
    <col min="3" max="3" width="13.375" style="3" customWidth="1"/>
    <col min="4" max="4" width="9.75390625" style="18" customWidth="1"/>
    <col min="5" max="5" width="9.25390625" style="2" customWidth="1"/>
    <col min="6" max="6" width="10.125" style="2" customWidth="1"/>
    <col min="7" max="7" width="9.875" style="2" customWidth="1"/>
    <col min="8" max="8" width="8.75390625" style="2" customWidth="1"/>
    <col min="9" max="9" width="10.00390625" style="2" customWidth="1"/>
    <col min="10" max="10" width="9.375" style="2" customWidth="1"/>
    <col min="11" max="11" width="9.875" style="2" customWidth="1"/>
    <col min="12" max="12" width="8.75390625" style="2" customWidth="1"/>
    <col min="13" max="13" width="9.75390625" style="2" customWidth="1"/>
    <col min="14" max="14" width="9.625" style="2" customWidth="1"/>
    <col min="15" max="15" width="9.375" style="2" customWidth="1"/>
    <col min="16" max="16" width="9.25390625" style="2" customWidth="1"/>
    <col min="17" max="18" width="8.75390625" style="2" customWidth="1"/>
    <col min="19" max="19" width="8.625" style="2" customWidth="1"/>
    <col min="20" max="20" width="9.125" style="2" customWidth="1"/>
    <col min="21" max="21" width="8.875" style="2" customWidth="1"/>
    <col min="22" max="22" width="8.25390625" style="2" customWidth="1"/>
    <col min="23" max="23" width="9.75390625" style="2" customWidth="1"/>
    <col min="24" max="24" width="8.125" style="2" customWidth="1"/>
    <col min="25" max="25" width="8.25390625" style="2" customWidth="1"/>
    <col min="26" max="26" width="8.625" style="2" customWidth="1"/>
    <col min="27" max="27" width="7.25390625" style="2" customWidth="1"/>
    <col min="28" max="28" width="9.625" style="2" customWidth="1"/>
    <col min="29" max="29" width="8.375" style="2" customWidth="1"/>
    <col min="30" max="30" width="8.25390625" style="2" customWidth="1"/>
    <col min="31" max="31" width="8.75390625" style="2" customWidth="1"/>
    <col min="32" max="32" width="11.125" style="2" customWidth="1"/>
    <col min="33" max="33" width="10.375" style="2" customWidth="1"/>
    <col min="34" max="34" width="7.625" style="2" customWidth="1"/>
    <col min="35" max="35" width="8.875" style="2" customWidth="1"/>
    <col min="36" max="36" width="7.875" style="2" customWidth="1"/>
    <col min="37" max="38" width="8.375" style="2" customWidth="1"/>
    <col min="39" max="39" width="8.25390625" style="2" customWidth="1"/>
    <col min="40" max="40" width="8.75390625" style="2" customWidth="1"/>
    <col min="41" max="41" width="8.375" style="2" customWidth="1"/>
    <col min="42" max="42" width="7.75390625" style="2" customWidth="1"/>
    <col min="43" max="43" width="8.00390625" style="2" customWidth="1"/>
    <col min="44" max="45" width="8.125" style="2" customWidth="1"/>
    <col min="46" max="46" width="7.375" style="2" customWidth="1"/>
    <col min="47" max="47" width="8.125" style="2" customWidth="1"/>
    <col min="48" max="48" width="10.375" style="2" customWidth="1"/>
    <col min="49" max="49" width="8.00390625" style="2" customWidth="1"/>
    <col min="50" max="50" width="8.125" style="2" customWidth="1"/>
    <col min="51" max="52" width="7.625" style="2" customWidth="1"/>
    <col min="53" max="53" width="8.75390625" style="2" customWidth="1"/>
    <col min="54" max="54" width="9.375" style="2" customWidth="1"/>
    <col min="55" max="55" width="8.125" style="2" customWidth="1"/>
    <col min="56" max="56" width="7.625" style="2" customWidth="1"/>
    <col min="57" max="57" width="9.125" style="2" customWidth="1"/>
    <col min="58" max="58" width="7.75390625" style="2" customWidth="1"/>
    <col min="59" max="59" width="7.875" style="2" customWidth="1"/>
    <col min="60" max="60" width="8.125" style="2" customWidth="1"/>
    <col min="61" max="16384" width="11.75390625" style="4" customWidth="1"/>
  </cols>
  <sheetData>
    <row r="1" spans="1:4" ht="12.75" customHeight="1">
      <c r="A1" s="77" t="s">
        <v>159</v>
      </c>
      <c r="B1" s="77"/>
      <c r="D1" s="3"/>
    </row>
    <row r="2" spans="2:4" ht="12">
      <c r="B2" s="69"/>
      <c r="D2" s="3"/>
    </row>
    <row r="3" spans="1:4" ht="15.75">
      <c r="A3" s="5" t="s">
        <v>157</v>
      </c>
      <c r="B3"/>
      <c r="D3" s="3"/>
    </row>
    <row r="4" spans="2:4" ht="12.75" customHeight="1">
      <c r="B4" s="6"/>
      <c r="D4" s="3"/>
    </row>
    <row r="5" spans="1:60" ht="12.75">
      <c r="A5" s="7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  <c r="Y5" s="8" t="s">
        <v>24</v>
      </c>
      <c r="Z5" s="8" t="s">
        <v>25</v>
      </c>
      <c r="AA5" s="8" t="s">
        <v>26</v>
      </c>
      <c r="AB5" s="8" t="s">
        <v>27</v>
      </c>
      <c r="AC5" s="8" t="s">
        <v>28</v>
      </c>
      <c r="AD5" s="8" t="s">
        <v>29</v>
      </c>
      <c r="AE5" s="8" t="s">
        <v>30</v>
      </c>
      <c r="AF5" s="8" t="s">
        <v>31</v>
      </c>
      <c r="AG5" s="8" t="s">
        <v>32</v>
      </c>
      <c r="AH5" s="8" t="s">
        <v>33</v>
      </c>
      <c r="AI5" s="8" t="s">
        <v>34</v>
      </c>
      <c r="AJ5" s="8" t="s">
        <v>35</v>
      </c>
      <c r="AK5" s="8" t="s">
        <v>36</v>
      </c>
      <c r="AL5" s="8" t="s">
        <v>37</v>
      </c>
      <c r="AM5" s="8" t="s">
        <v>38</v>
      </c>
      <c r="AN5" s="8" t="s">
        <v>39</v>
      </c>
      <c r="AO5" s="8" t="s">
        <v>40</v>
      </c>
      <c r="AP5" s="8" t="s">
        <v>41</v>
      </c>
      <c r="AQ5" s="8" t="s">
        <v>42</v>
      </c>
      <c r="AR5" s="8" t="s">
        <v>43</v>
      </c>
      <c r="AS5" s="8" t="s">
        <v>44</v>
      </c>
      <c r="AT5" s="8" t="s">
        <v>45</v>
      </c>
      <c r="AU5" s="8" t="s">
        <v>46</v>
      </c>
      <c r="AV5" s="8" t="s">
        <v>47</v>
      </c>
      <c r="AW5" s="8" t="s">
        <v>48</v>
      </c>
      <c r="AX5" s="8" t="s">
        <v>49</v>
      </c>
      <c r="AY5" s="8" t="s">
        <v>50</v>
      </c>
      <c r="AZ5" s="8" t="s">
        <v>51</v>
      </c>
      <c r="BA5" s="8" t="s">
        <v>52</v>
      </c>
      <c r="BB5" s="8" t="s">
        <v>53</v>
      </c>
      <c r="BC5" s="8" t="s">
        <v>54</v>
      </c>
      <c r="BD5" s="8" t="s">
        <v>55</v>
      </c>
      <c r="BE5" s="8" t="s">
        <v>56</v>
      </c>
      <c r="BF5" s="8" t="s">
        <v>57</v>
      </c>
      <c r="BG5" s="8" t="s">
        <v>58</v>
      </c>
      <c r="BH5" s="8" t="s">
        <v>59</v>
      </c>
    </row>
    <row r="6" spans="1:60" ht="12.75" thickBot="1">
      <c r="A6" s="10"/>
      <c r="B6" s="11" t="s">
        <v>60</v>
      </c>
      <c r="C6" s="12" t="s">
        <v>61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3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12">
        <v>29</v>
      </c>
      <c r="AG6" s="12">
        <v>30</v>
      </c>
      <c r="AH6" s="12">
        <v>31</v>
      </c>
      <c r="AI6" s="12">
        <v>32</v>
      </c>
      <c r="AJ6" s="12">
        <v>33</v>
      </c>
      <c r="AK6" s="12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12">
        <v>40</v>
      </c>
      <c r="AR6" s="12">
        <v>41</v>
      </c>
      <c r="AS6" s="12">
        <v>42</v>
      </c>
      <c r="AT6" s="12">
        <v>43</v>
      </c>
      <c r="AU6" s="12">
        <v>44</v>
      </c>
      <c r="AV6" s="12">
        <v>45</v>
      </c>
      <c r="AW6" s="12">
        <v>46</v>
      </c>
      <c r="AX6" s="12">
        <v>47</v>
      </c>
      <c r="AY6" s="12">
        <v>48</v>
      </c>
      <c r="AZ6" s="12">
        <v>49</v>
      </c>
      <c r="BA6" s="12">
        <v>50</v>
      </c>
      <c r="BB6" s="12">
        <v>51</v>
      </c>
      <c r="BC6" s="12">
        <v>52</v>
      </c>
      <c r="BD6" s="12">
        <v>53</v>
      </c>
      <c r="BE6" s="12">
        <v>54</v>
      </c>
      <c r="BF6" s="12">
        <v>55</v>
      </c>
      <c r="BG6" s="12">
        <v>56</v>
      </c>
      <c r="BH6" s="12">
        <v>57</v>
      </c>
    </row>
    <row r="7" spans="1:60" ht="12.75" thickBot="1">
      <c r="A7" s="14"/>
      <c r="B7" s="15" t="s">
        <v>62</v>
      </c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60" ht="12">
      <c r="A8" s="18" t="s">
        <v>63</v>
      </c>
      <c r="B8" s="19" t="s">
        <v>124</v>
      </c>
      <c r="C8" s="20">
        <f aca="true" t="shared" si="0" ref="C8:C36">SUM(D8:BH8)</f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ht="12">
      <c r="A9" s="22" t="s">
        <v>64</v>
      </c>
      <c r="B9" s="19" t="s">
        <v>65</v>
      </c>
      <c r="C9" s="20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ht="12">
      <c r="A10" s="22">
        <v>1211</v>
      </c>
      <c r="B10" s="19" t="s">
        <v>66</v>
      </c>
      <c r="C10" s="20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ht="12">
      <c r="A11" s="22">
        <v>1219</v>
      </c>
      <c r="B11" s="19" t="s">
        <v>140</v>
      </c>
      <c r="C11" s="20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ht="12">
      <c r="A12" s="22" t="s">
        <v>67</v>
      </c>
      <c r="B12" s="19" t="s">
        <v>153</v>
      </c>
      <c r="C12" s="20">
        <f t="shared" si="0"/>
        <v>119.5</v>
      </c>
      <c r="D12" s="20">
        <v>3</v>
      </c>
      <c r="E12" s="20"/>
      <c r="F12" s="20"/>
      <c r="G12" s="20">
        <v>13</v>
      </c>
      <c r="H12" s="20">
        <v>5</v>
      </c>
      <c r="I12" s="20"/>
      <c r="J12" s="20">
        <v>10</v>
      </c>
      <c r="K12" s="20"/>
      <c r="L12" s="20"/>
      <c r="M12" s="20"/>
      <c r="N12" s="20"/>
      <c r="O12" s="20">
        <v>6</v>
      </c>
      <c r="P12" s="20">
        <v>30</v>
      </c>
      <c r="Q12" s="20">
        <v>3</v>
      </c>
      <c r="R12" s="20">
        <v>10</v>
      </c>
      <c r="S12" s="20"/>
      <c r="T12" s="20">
        <v>1.5</v>
      </c>
      <c r="U12" s="20">
        <v>5</v>
      </c>
      <c r="V12" s="20"/>
      <c r="W12" s="20">
        <v>1</v>
      </c>
      <c r="X12" s="20"/>
      <c r="Y12" s="20">
        <v>10</v>
      </c>
      <c r="Z12" s="20"/>
      <c r="AA12" s="20"/>
      <c r="AB12" s="20"/>
      <c r="AC12" s="20">
        <v>0.5</v>
      </c>
      <c r="AD12" s="20">
        <v>1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>
        <v>1</v>
      </c>
      <c r="AP12" s="20"/>
      <c r="AQ12" s="20"/>
      <c r="AR12" s="20"/>
      <c r="AS12" s="20"/>
      <c r="AT12" s="20"/>
      <c r="AU12" s="20"/>
      <c r="AV12" s="20"/>
      <c r="AW12" s="20">
        <v>17</v>
      </c>
      <c r="AX12" s="20"/>
      <c r="AY12" s="20"/>
      <c r="AZ12" s="20"/>
      <c r="BA12" s="20"/>
      <c r="BB12" s="20"/>
      <c r="BC12" s="20"/>
      <c r="BD12" s="20"/>
      <c r="BE12" s="20"/>
      <c r="BF12" s="20">
        <v>1</v>
      </c>
      <c r="BG12" s="20"/>
      <c r="BH12" s="20">
        <v>1.5</v>
      </c>
    </row>
    <row r="13" spans="1:60" ht="12">
      <c r="A13" s="22" t="s">
        <v>68</v>
      </c>
      <c r="B13" s="19" t="s">
        <v>112</v>
      </c>
      <c r="C13" s="20">
        <f t="shared" si="0"/>
        <v>454779.5</v>
      </c>
      <c r="D13" s="20">
        <v>114900</v>
      </c>
      <c r="E13" s="20">
        <v>22250</v>
      </c>
      <c r="F13" s="20">
        <v>27000</v>
      </c>
      <c r="G13" s="20">
        <v>36950</v>
      </c>
      <c r="H13" s="20">
        <v>28624.5</v>
      </c>
      <c r="I13" s="20">
        <v>28000</v>
      </c>
      <c r="J13" s="20">
        <v>27600</v>
      </c>
      <c r="K13" s="20">
        <v>32450</v>
      </c>
      <c r="L13" s="20">
        <v>16880</v>
      </c>
      <c r="M13" s="20">
        <v>36140</v>
      </c>
      <c r="N13" s="20">
        <v>11240</v>
      </c>
      <c r="O13" s="20">
        <v>11260</v>
      </c>
      <c r="P13" s="20">
        <v>13780</v>
      </c>
      <c r="Q13" s="20">
        <v>9350</v>
      </c>
      <c r="R13" s="20">
        <v>4930</v>
      </c>
      <c r="S13" s="20">
        <v>1800</v>
      </c>
      <c r="T13" s="20">
        <v>4517</v>
      </c>
      <c r="U13" s="20">
        <v>3125</v>
      </c>
      <c r="V13" s="20">
        <v>1001</v>
      </c>
      <c r="W13" s="20">
        <v>3456</v>
      </c>
      <c r="X13" s="20">
        <v>1350</v>
      </c>
      <c r="Y13" s="20">
        <v>1437</v>
      </c>
      <c r="Z13" s="20">
        <v>222</v>
      </c>
      <c r="AA13" s="20">
        <v>29</v>
      </c>
      <c r="AB13" s="20">
        <v>160</v>
      </c>
      <c r="AC13" s="20">
        <v>1415</v>
      </c>
      <c r="AD13" s="20">
        <v>433</v>
      </c>
      <c r="AE13" s="20">
        <v>464</v>
      </c>
      <c r="AF13" s="20">
        <v>545</v>
      </c>
      <c r="AG13" s="20">
        <v>477</v>
      </c>
      <c r="AH13" s="20">
        <v>325</v>
      </c>
      <c r="AI13" s="20">
        <v>450</v>
      </c>
      <c r="AJ13" s="20">
        <v>50</v>
      </c>
      <c r="AK13" s="20">
        <v>230</v>
      </c>
      <c r="AL13" s="20">
        <v>39.5</v>
      </c>
      <c r="AM13" s="20">
        <v>51</v>
      </c>
      <c r="AN13" s="20">
        <v>795</v>
      </c>
      <c r="AO13" s="20">
        <v>2274</v>
      </c>
      <c r="AP13" s="20">
        <v>125</v>
      </c>
      <c r="AQ13" s="20">
        <v>91</v>
      </c>
      <c r="AR13" s="20">
        <v>155</v>
      </c>
      <c r="AS13" s="20">
        <v>132</v>
      </c>
      <c r="AT13" s="20">
        <v>100</v>
      </c>
      <c r="AU13" s="20">
        <v>400</v>
      </c>
      <c r="AV13" s="20">
        <v>73.5</v>
      </c>
      <c r="AW13" s="20">
        <v>769</v>
      </c>
      <c r="AX13" s="20">
        <v>435</v>
      </c>
      <c r="AY13" s="20">
        <v>527</v>
      </c>
      <c r="AZ13" s="20">
        <v>942</v>
      </c>
      <c r="BA13" s="20">
        <v>115</v>
      </c>
      <c r="BB13" s="20">
        <v>196</v>
      </c>
      <c r="BC13" s="20">
        <v>700</v>
      </c>
      <c r="BD13" s="20">
        <v>100</v>
      </c>
      <c r="BE13" s="20">
        <v>305</v>
      </c>
      <c r="BF13" s="20">
        <v>605</v>
      </c>
      <c r="BG13" s="20">
        <v>1641</v>
      </c>
      <c r="BH13" s="20">
        <v>1368</v>
      </c>
    </row>
    <row r="14" spans="1:60" ht="12">
      <c r="A14" s="22" t="s">
        <v>113</v>
      </c>
      <c r="B14" s="19" t="s">
        <v>114</v>
      </c>
      <c r="C14" s="20">
        <f t="shared" si="0"/>
        <v>74292</v>
      </c>
      <c r="D14" s="20">
        <v>5000</v>
      </c>
      <c r="E14" s="20">
        <v>7000</v>
      </c>
      <c r="F14" s="20">
        <v>6000</v>
      </c>
      <c r="G14" s="20">
        <v>7000</v>
      </c>
      <c r="H14" s="20">
        <v>6500</v>
      </c>
      <c r="I14" s="20">
        <v>4500</v>
      </c>
      <c r="J14" s="20">
        <v>5000</v>
      </c>
      <c r="K14" s="20">
        <v>10000</v>
      </c>
      <c r="L14" s="20">
        <v>1750</v>
      </c>
      <c r="M14" s="20">
        <v>5700</v>
      </c>
      <c r="N14" s="20">
        <v>3000</v>
      </c>
      <c r="O14" s="20">
        <v>1200</v>
      </c>
      <c r="P14" s="20">
        <v>2600</v>
      </c>
      <c r="Q14" s="20">
        <v>3700</v>
      </c>
      <c r="R14" s="20"/>
      <c r="S14" s="20">
        <v>600</v>
      </c>
      <c r="T14" s="20"/>
      <c r="U14" s="20">
        <v>350</v>
      </c>
      <c r="V14" s="20">
        <v>10</v>
      </c>
      <c r="W14" s="20">
        <v>1200</v>
      </c>
      <c r="X14" s="20">
        <v>260</v>
      </c>
      <c r="Y14" s="20">
        <v>570</v>
      </c>
      <c r="Z14" s="20">
        <v>20</v>
      </c>
      <c r="AA14" s="20"/>
      <c r="AB14" s="20">
        <v>50</v>
      </c>
      <c r="AC14" s="20">
        <v>238</v>
      </c>
      <c r="AD14" s="20">
        <v>150</v>
      </c>
      <c r="AE14" s="20">
        <v>35</v>
      </c>
      <c r="AF14" s="20">
        <v>200</v>
      </c>
      <c r="AG14" s="20">
        <v>25</v>
      </c>
      <c r="AH14" s="20">
        <v>150</v>
      </c>
      <c r="AI14" s="20">
        <v>10</v>
      </c>
      <c r="AJ14" s="20"/>
      <c r="AK14" s="20">
        <v>20</v>
      </c>
      <c r="AL14" s="20">
        <v>5</v>
      </c>
      <c r="AM14" s="20"/>
      <c r="AN14" s="20">
        <v>328</v>
      </c>
      <c r="AO14" s="20">
        <v>500</v>
      </c>
      <c r="AP14" s="20">
        <v>20</v>
      </c>
      <c r="AQ14" s="20"/>
      <c r="AR14" s="20">
        <v>20</v>
      </c>
      <c r="AS14" s="20">
        <v>7</v>
      </c>
      <c r="AT14" s="20">
        <v>10</v>
      </c>
      <c r="AU14" s="20">
        <v>15</v>
      </c>
      <c r="AV14" s="20"/>
      <c r="AW14" s="20">
        <v>77</v>
      </c>
      <c r="AX14" s="20"/>
      <c r="AY14" s="20">
        <v>75</v>
      </c>
      <c r="AZ14" s="20">
        <v>35</v>
      </c>
      <c r="BA14" s="20"/>
      <c r="BB14" s="20">
        <v>12</v>
      </c>
      <c r="BC14" s="20"/>
      <c r="BD14" s="20"/>
      <c r="BE14" s="20"/>
      <c r="BF14" s="20">
        <v>100</v>
      </c>
      <c r="BG14" s="20"/>
      <c r="BH14" s="20">
        <v>250</v>
      </c>
    </row>
    <row r="15" spans="1:60" ht="12">
      <c r="A15" s="22" t="s">
        <v>115</v>
      </c>
      <c r="B15" s="19" t="s">
        <v>116</v>
      </c>
      <c r="C15" s="20">
        <f t="shared" si="0"/>
        <v>231245.5</v>
      </c>
      <c r="D15" s="20">
        <v>27697</v>
      </c>
      <c r="E15" s="20">
        <v>14000</v>
      </c>
      <c r="F15" s="20">
        <v>19000</v>
      </c>
      <c r="G15" s="20">
        <v>24410</v>
      </c>
      <c r="H15" s="20">
        <v>18000</v>
      </c>
      <c r="I15" s="20">
        <v>9750</v>
      </c>
      <c r="J15" s="20">
        <v>13600</v>
      </c>
      <c r="K15" s="20">
        <v>17163</v>
      </c>
      <c r="L15" s="20">
        <v>9130</v>
      </c>
      <c r="M15" s="20">
        <v>11000</v>
      </c>
      <c r="N15" s="20">
        <v>8800</v>
      </c>
      <c r="O15" s="20">
        <v>7601</v>
      </c>
      <c r="P15" s="20">
        <v>11500</v>
      </c>
      <c r="Q15" s="20">
        <v>7236.5</v>
      </c>
      <c r="R15" s="20">
        <v>5100</v>
      </c>
      <c r="S15" s="20">
        <v>2800</v>
      </c>
      <c r="T15" s="20">
        <v>4647.5</v>
      </c>
      <c r="U15" s="20">
        <v>2505</v>
      </c>
      <c r="V15" s="20">
        <v>2000</v>
      </c>
      <c r="W15" s="20">
        <v>3000</v>
      </c>
      <c r="X15" s="20">
        <v>1500</v>
      </c>
      <c r="Y15" s="20">
        <v>2329</v>
      </c>
      <c r="Z15" s="20">
        <v>80</v>
      </c>
      <c r="AA15" s="20">
        <v>14</v>
      </c>
      <c r="AB15" s="20">
        <v>160</v>
      </c>
      <c r="AC15" s="20">
        <v>800</v>
      </c>
      <c r="AD15" s="20">
        <v>400</v>
      </c>
      <c r="AE15" s="20">
        <v>220</v>
      </c>
      <c r="AF15" s="20">
        <v>350</v>
      </c>
      <c r="AG15" s="20">
        <v>200</v>
      </c>
      <c r="AH15" s="20">
        <v>220</v>
      </c>
      <c r="AI15" s="20">
        <v>160</v>
      </c>
      <c r="AJ15" s="20">
        <v>20</v>
      </c>
      <c r="AK15" s="20">
        <v>110</v>
      </c>
      <c r="AL15" s="20">
        <v>30</v>
      </c>
      <c r="AM15" s="20">
        <v>15</v>
      </c>
      <c r="AN15" s="20">
        <v>500</v>
      </c>
      <c r="AO15" s="20">
        <v>1300</v>
      </c>
      <c r="AP15" s="20">
        <v>50</v>
      </c>
      <c r="AQ15" s="20">
        <v>71</v>
      </c>
      <c r="AR15" s="20">
        <v>80</v>
      </c>
      <c r="AS15" s="20">
        <v>100</v>
      </c>
      <c r="AT15" s="20">
        <v>40</v>
      </c>
      <c r="AU15" s="20">
        <v>230</v>
      </c>
      <c r="AV15" s="20">
        <v>15</v>
      </c>
      <c r="AW15" s="20">
        <v>445.5</v>
      </c>
      <c r="AX15" s="20">
        <v>90</v>
      </c>
      <c r="AY15" s="20">
        <v>160</v>
      </c>
      <c r="AZ15" s="20">
        <v>360</v>
      </c>
      <c r="BA15" s="20">
        <v>28</v>
      </c>
      <c r="BB15" s="20">
        <v>200</v>
      </c>
      <c r="BC15" s="20">
        <v>100</v>
      </c>
      <c r="BD15" s="20">
        <v>93</v>
      </c>
      <c r="BE15" s="20">
        <v>85</v>
      </c>
      <c r="BF15" s="20">
        <v>400</v>
      </c>
      <c r="BG15" s="20">
        <v>1050</v>
      </c>
      <c r="BH15" s="20">
        <v>300</v>
      </c>
    </row>
    <row r="16" spans="1:60" ht="12">
      <c r="A16" s="22" t="s">
        <v>69</v>
      </c>
      <c r="B16" s="19" t="s">
        <v>70</v>
      </c>
      <c r="C16" s="20">
        <f t="shared" si="0"/>
        <v>718040</v>
      </c>
      <c r="D16" s="20">
        <v>28000</v>
      </c>
      <c r="E16" s="20">
        <v>21000</v>
      </c>
      <c r="F16" s="20">
        <v>32500</v>
      </c>
      <c r="G16" s="20">
        <v>68000</v>
      </c>
      <c r="H16" s="20">
        <v>52000</v>
      </c>
      <c r="I16" s="20">
        <v>60000</v>
      </c>
      <c r="J16" s="20">
        <v>19500</v>
      </c>
      <c r="K16" s="20">
        <v>45000</v>
      </c>
      <c r="L16" s="20">
        <v>35500</v>
      </c>
      <c r="M16" s="20">
        <v>62500</v>
      </c>
      <c r="N16" s="20">
        <v>23000</v>
      </c>
      <c r="O16" s="20">
        <v>24200</v>
      </c>
      <c r="P16" s="20">
        <v>33000</v>
      </c>
      <c r="Q16" s="20">
        <v>21000</v>
      </c>
      <c r="R16" s="20">
        <v>20500</v>
      </c>
      <c r="S16" s="20">
        <v>9200</v>
      </c>
      <c r="T16" s="20">
        <v>8600</v>
      </c>
      <c r="U16" s="20">
        <v>14000</v>
      </c>
      <c r="V16" s="20">
        <v>5500</v>
      </c>
      <c r="W16" s="20">
        <v>17700</v>
      </c>
      <c r="X16" s="20">
        <v>6100</v>
      </c>
      <c r="Y16" s="20">
        <v>9000</v>
      </c>
      <c r="Z16" s="20">
        <v>3900</v>
      </c>
      <c r="AA16" s="20">
        <v>750</v>
      </c>
      <c r="AB16" s="20">
        <v>1400</v>
      </c>
      <c r="AC16" s="20">
        <v>9000</v>
      </c>
      <c r="AD16" s="20">
        <v>3200</v>
      </c>
      <c r="AE16" s="20">
        <v>3600</v>
      </c>
      <c r="AF16" s="20">
        <v>4850</v>
      </c>
      <c r="AG16" s="20">
        <v>1500</v>
      </c>
      <c r="AH16" s="20">
        <v>2000</v>
      </c>
      <c r="AI16" s="20">
        <v>2500</v>
      </c>
      <c r="AJ16" s="20">
        <v>1100</v>
      </c>
      <c r="AK16" s="20">
        <v>2160</v>
      </c>
      <c r="AL16" s="20">
        <v>570</v>
      </c>
      <c r="AM16" s="20">
        <v>1000</v>
      </c>
      <c r="AN16" s="20">
        <v>8500</v>
      </c>
      <c r="AO16" s="20">
        <v>7400</v>
      </c>
      <c r="AP16" s="20">
        <v>2800</v>
      </c>
      <c r="AQ16" s="20">
        <v>520</v>
      </c>
      <c r="AR16" s="20">
        <v>980</v>
      </c>
      <c r="AS16" s="20">
        <v>2050</v>
      </c>
      <c r="AT16" s="20">
        <v>500</v>
      </c>
      <c r="AU16" s="20">
        <v>2520</v>
      </c>
      <c r="AV16" s="20">
        <v>700</v>
      </c>
      <c r="AW16" s="20">
        <v>3800</v>
      </c>
      <c r="AX16" s="20">
        <v>3300</v>
      </c>
      <c r="AY16" s="20">
        <v>3000</v>
      </c>
      <c r="AZ16" s="20">
        <v>3250</v>
      </c>
      <c r="BA16" s="20">
        <v>2220</v>
      </c>
      <c r="BB16" s="20">
        <v>5600</v>
      </c>
      <c r="BC16" s="20">
        <v>1060</v>
      </c>
      <c r="BD16" s="20">
        <v>1910</v>
      </c>
      <c r="BE16" s="20">
        <v>2000</v>
      </c>
      <c r="BF16" s="20">
        <v>3100</v>
      </c>
      <c r="BG16" s="20">
        <v>6200</v>
      </c>
      <c r="BH16" s="20">
        <v>3300</v>
      </c>
    </row>
    <row r="17" spans="1:60" ht="12.75" thickBot="1">
      <c r="A17" s="22" t="s">
        <v>71</v>
      </c>
      <c r="B17" s="19" t="s">
        <v>72</v>
      </c>
      <c r="C17" s="20">
        <f t="shared" si="0"/>
        <v>0</v>
      </c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ht="15.75" customHeight="1" thickBot="1">
      <c r="A18" s="23"/>
      <c r="B18" s="24" t="s">
        <v>73</v>
      </c>
      <c r="C18" s="27">
        <f t="shared" si="0"/>
        <v>1478476.5</v>
      </c>
      <c r="D18" s="26">
        <f aca="true" t="shared" si="1" ref="D18:N18">SUM(D8:D17)</f>
        <v>175600</v>
      </c>
      <c r="E18" s="26">
        <f t="shared" si="1"/>
        <v>64250</v>
      </c>
      <c r="F18" s="26">
        <f t="shared" si="1"/>
        <v>84500</v>
      </c>
      <c r="G18" s="26">
        <f t="shared" si="1"/>
        <v>136373</v>
      </c>
      <c r="H18" s="26">
        <f t="shared" si="1"/>
        <v>105129.5</v>
      </c>
      <c r="I18" s="26">
        <f t="shared" si="1"/>
        <v>102250</v>
      </c>
      <c r="J18" s="28">
        <f t="shared" si="1"/>
        <v>65710</v>
      </c>
      <c r="K18" s="26">
        <f t="shared" si="1"/>
        <v>104613</v>
      </c>
      <c r="L18" s="26">
        <f t="shared" si="1"/>
        <v>63260</v>
      </c>
      <c r="M18" s="26">
        <f t="shared" si="1"/>
        <v>115340</v>
      </c>
      <c r="N18" s="26">
        <f t="shared" si="1"/>
        <v>46040</v>
      </c>
      <c r="O18" s="26">
        <f>SUM(O8:O17)</f>
        <v>44267</v>
      </c>
      <c r="P18" s="26">
        <f aca="true" t="shared" si="2" ref="P18:BG18">SUM(P8:P17)</f>
        <v>60910</v>
      </c>
      <c r="Q18" s="26">
        <f t="shared" si="2"/>
        <v>41289.5</v>
      </c>
      <c r="R18" s="26">
        <f t="shared" si="2"/>
        <v>30540</v>
      </c>
      <c r="S18" s="26">
        <f t="shared" si="2"/>
        <v>14400</v>
      </c>
      <c r="T18" s="26">
        <f t="shared" si="2"/>
        <v>17766</v>
      </c>
      <c r="U18" s="26">
        <f t="shared" si="2"/>
        <v>19985</v>
      </c>
      <c r="V18" s="26">
        <f t="shared" si="2"/>
        <v>8511</v>
      </c>
      <c r="W18" s="26">
        <f t="shared" si="2"/>
        <v>25357</v>
      </c>
      <c r="X18" s="26">
        <f t="shared" si="2"/>
        <v>9210</v>
      </c>
      <c r="Y18" s="26">
        <f t="shared" si="2"/>
        <v>13346</v>
      </c>
      <c r="Z18" s="26">
        <f t="shared" si="2"/>
        <v>4222</v>
      </c>
      <c r="AA18" s="26">
        <f t="shared" si="2"/>
        <v>793</v>
      </c>
      <c r="AB18" s="26">
        <f t="shared" si="2"/>
        <v>1770</v>
      </c>
      <c r="AC18" s="26">
        <f t="shared" si="2"/>
        <v>11453.5</v>
      </c>
      <c r="AD18" s="26">
        <f t="shared" si="2"/>
        <v>4184</v>
      </c>
      <c r="AE18" s="26">
        <f t="shared" si="2"/>
        <v>4319</v>
      </c>
      <c r="AF18" s="26">
        <f t="shared" si="2"/>
        <v>5945</v>
      </c>
      <c r="AG18" s="26">
        <f t="shared" si="2"/>
        <v>2202</v>
      </c>
      <c r="AH18" s="26">
        <f t="shared" si="2"/>
        <v>2695</v>
      </c>
      <c r="AI18" s="26">
        <f t="shared" si="2"/>
        <v>3120</v>
      </c>
      <c r="AJ18" s="26">
        <f t="shared" si="2"/>
        <v>1170</v>
      </c>
      <c r="AK18" s="26">
        <f t="shared" si="2"/>
        <v>2520</v>
      </c>
      <c r="AL18" s="26">
        <f t="shared" si="2"/>
        <v>644.5</v>
      </c>
      <c r="AM18" s="26">
        <f>SUM(AM8:AM17)</f>
        <v>1066</v>
      </c>
      <c r="AN18" s="26">
        <f t="shared" si="2"/>
        <v>10123</v>
      </c>
      <c r="AO18" s="26">
        <f t="shared" si="2"/>
        <v>11475</v>
      </c>
      <c r="AP18" s="26">
        <f t="shared" si="2"/>
        <v>2995</v>
      </c>
      <c r="AQ18" s="26">
        <f t="shared" si="2"/>
        <v>682</v>
      </c>
      <c r="AR18" s="26">
        <f t="shared" si="2"/>
        <v>1235</v>
      </c>
      <c r="AS18" s="26">
        <f t="shared" si="2"/>
        <v>2289</v>
      </c>
      <c r="AT18" s="26">
        <f t="shared" si="2"/>
        <v>650</v>
      </c>
      <c r="AU18" s="26">
        <f t="shared" si="2"/>
        <v>3165</v>
      </c>
      <c r="AV18" s="26">
        <f t="shared" si="2"/>
        <v>788.5</v>
      </c>
      <c r="AW18" s="26">
        <f t="shared" si="2"/>
        <v>5108.5</v>
      </c>
      <c r="AX18" s="26">
        <f t="shared" si="2"/>
        <v>3825</v>
      </c>
      <c r="AY18" s="26">
        <f t="shared" si="2"/>
        <v>3762</v>
      </c>
      <c r="AZ18" s="26">
        <f t="shared" si="2"/>
        <v>4587</v>
      </c>
      <c r="BA18" s="26">
        <f t="shared" si="2"/>
        <v>2363</v>
      </c>
      <c r="BB18" s="26">
        <f t="shared" si="2"/>
        <v>6008</v>
      </c>
      <c r="BC18" s="26">
        <f t="shared" si="2"/>
        <v>1860</v>
      </c>
      <c r="BD18" s="26">
        <f t="shared" si="2"/>
        <v>2103</v>
      </c>
      <c r="BE18" s="26">
        <f t="shared" si="2"/>
        <v>2390</v>
      </c>
      <c r="BF18" s="26">
        <f>SUM(BF8:BF17)</f>
        <v>4206</v>
      </c>
      <c r="BG18" s="26">
        <f t="shared" si="2"/>
        <v>8891</v>
      </c>
      <c r="BH18" s="26">
        <f>SUM(BH8:BH17)</f>
        <v>5219.5</v>
      </c>
    </row>
    <row r="19" spans="1:60" s="33" customFormat="1" ht="15.75" customHeight="1" thickBot="1">
      <c r="A19" s="29"/>
      <c r="B19" s="18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2">
      <c r="A20" s="34" t="s">
        <v>74</v>
      </c>
      <c r="B20" s="35" t="s">
        <v>75</v>
      </c>
      <c r="C20" s="20">
        <f t="shared" si="0"/>
        <v>22079.3</v>
      </c>
      <c r="D20" s="27"/>
      <c r="E20" s="27">
        <v>34</v>
      </c>
      <c r="F20" s="27">
        <v>650</v>
      </c>
      <c r="G20" s="27"/>
      <c r="H20" s="27"/>
      <c r="I20" s="27"/>
      <c r="J20" s="27">
        <v>6</v>
      </c>
      <c r="K20" s="27">
        <v>1950</v>
      </c>
      <c r="L20" s="27">
        <v>260.5</v>
      </c>
      <c r="M20" s="27">
        <v>90</v>
      </c>
      <c r="N20" s="27">
        <v>202</v>
      </c>
      <c r="O20" s="27">
        <v>198</v>
      </c>
      <c r="P20" s="27"/>
      <c r="Q20" s="27">
        <v>22</v>
      </c>
      <c r="R20" s="27"/>
      <c r="S20" s="27">
        <v>12705</v>
      </c>
      <c r="T20" s="27">
        <v>45</v>
      </c>
      <c r="U20" s="27">
        <v>100</v>
      </c>
      <c r="V20" s="27">
        <v>180</v>
      </c>
      <c r="W20" s="27">
        <v>1297</v>
      </c>
      <c r="X20" s="27">
        <v>1075</v>
      </c>
      <c r="Y20" s="27">
        <v>865.6</v>
      </c>
      <c r="Z20" s="27">
        <v>5</v>
      </c>
      <c r="AA20" s="27">
        <v>3</v>
      </c>
      <c r="AB20" s="27"/>
      <c r="AC20" s="27">
        <v>208</v>
      </c>
      <c r="AD20" s="27">
        <v>10</v>
      </c>
      <c r="AE20" s="27">
        <v>5</v>
      </c>
      <c r="AF20" s="27"/>
      <c r="AG20" s="27">
        <v>151.7</v>
      </c>
      <c r="AH20" s="27">
        <v>124</v>
      </c>
      <c r="AI20" s="27">
        <v>32</v>
      </c>
      <c r="AJ20" s="27">
        <v>65</v>
      </c>
      <c r="AK20" s="27">
        <v>117</v>
      </c>
      <c r="AL20" s="27">
        <v>0.5</v>
      </c>
      <c r="AM20" s="27"/>
      <c r="AN20" s="27">
        <v>92</v>
      </c>
      <c r="AO20" s="27">
        <v>900</v>
      </c>
      <c r="AP20" s="27"/>
      <c r="AQ20" s="27">
        <v>31</v>
      </c>
      <c r="AR20" s="27"/>
      <c r="AS20" s="27">
        <v>6</v>
      </c>
      <c r="AT20" s="27"/>
      <c r="AU20" s="27">
        <v>197</v>
      </c>
      <c r="AV20" s="27"/>
      <c r="AW20" s="27">
        <v>97</v>
      </c>
      <c r="AX20" s="27">
        <v>10</v>
      </c>
      <c r="AY20" s="27">
        <v>86</v>
      </c>
      <c r="AZ20" s="27">
        <v>20</v>
      </c>
      <c r="BA20" s="27">
        <v>14</v>
      </c>
      <c r="BB20" s="27"/>
      <c r="BC20" s="27"/>
      <c r="BD20" s="27"/>
      <c r="BE20" s="27"/>
      <c r="BF20" s="27">
        <v>160</v>
      </c>
      <c r="BG20" s="27">
        <v>45</v>
      </c>
      <c r="BH20" s="27">
        <v>20</v>
      </c>
    </row>
    <row r="21" spans="1:60" ht="12">
      <c r="A21" s="22" t="s">
        <v>76</v>
      </c>
      <c r="B21" s="19" t="s">
        <v>77</v>
      </c>
      <c r="C21" s="20">
        <f t="shared" si="0"/>
        <v>5696</v>
      </c>
      <c r="D21" s="20"/>
      <c r="E21" s="20"/>
      <c r="F21" s="20">
        <v>3795</v>
      </c>
      <c r="G21" s="20"/>
      <c r="H21" s="20"/>
      <c r="I21" s="20"/>
      <c r="J21" s="20"/>
      <c r="K21" s="20">
        <v>1000</v>
      </c>
      <c r="L21" s="20"/>
      <c r="M21" s="20"/>
      <c r="N21" s="20">
        <v>578</v>
      </c>
      <c r="O21" s="20">
        <v>323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ht="12">
      <c r="A22" s="22" t="s">
        <v>78</v>
      </c>
      <c r="B22" s="19" t="s">
        <v>79</v>
      </c>
      <c r="C22" s="20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12">
      <c r="A23" s="22" t="s">
        <v>80</v>
      </c>
      <c r="B23" s="19" t="s">
        <v>81</v>
      </c>
      <c r="C23" s="20">
        <f t="shared" si="0"/>
        <v>81281.1</v>
      </c>
      <c r="D23" s="20">
        <v>2500</v>
      </c>
      <c r="E23" s="20">
        <v>3000</v>
      </c>
      <c r="F23" s="20">
        <v>2000</v>
      </c>
      <c r="G23" s="20">
        <v>10000</v>
      </c>
      <c r="H23" s="20">
        <v>5000</v>
      </c>
      <c r="I23" s="20">
        <v>26000</v>
      </c>
      <c r="J23" s="20">
        <v>4500</v>
      </c>
      <c r="K23" s="20">
        <v>5200</v>
      </c>
      <c r="L23" s="20">
        <v>1700</v>
      </c>
      <c r="M23" s="20">
        <v>5000</v>
      </c>
      <c r="N23" s="20">
        <v>3500</v>
      </c>
      <c r="O23" s="20">
        <v>800</v>
      </c>
      <c r="P23" s="20">
        <v>1600</v>
      </c>
      <c r="Q23" s="20">
        <v>500</v>
      </c>
      <c r="R23" s="20">
        <v>500</v>
      </c>
      <c r="S23" s="20">
        <v>100</v>
      </c>
      <c r="T23" s="20">
        <v>5003</v>
      </c>
      <c r="U23" s="20">
        <v>1000</v>
      </c>
      <c r="V23" s="20">
        <v>100</v>
      </c>
      <c r="W23" s="20">
        <v>150</v>
      </c>
      <c r="X23" s="20">
        <v>200</v>
      </c>
      <c r="Y23" s="20">
        <v>350</v>
      </c>
      <c r="Z23" s="20">
        <v>150</v>
      </c>
      <c r="AA23" s="20">
        <v>10</v>
      </c>
      <c r="AB23" s="20">
        <v>5</v>
      </c>
      <c r="AC23" s="20">
        <v>150</v>
      </c>
      <c r="AD23" s="20">
        <v>40</v>
      </c>
      <c r="AE23" s="20">
        <v>15</v>
      </c>
      <c r="AF23" s="20">
        <v>100</v>
      </c>
      <c r="AG23" s="20">
        <v>100</v>
      </c>
      <c r="AH23" s="20">
        <v>5</v>
      </c>
      <c r="AI23" s="20">
        <v>62</v>
      </c>
      <c r="AJ23" s="20">
        <v>10</v>
      </c>
      <c r="AK23" s="20">
        <v>76</v>
      </c>
      <c r="AL23" s="20">
        <v>12</v>
      </c>
      <c r="AM23" s="20">
        <v>120</v>
      </c>
      <c r="AN23" s="20">
        <v>120</v>
      </c>
      <c r="AO23" s="20">
        <v>50</v>
      </c>
      <c r="AP23" s="20">
        <v>50</v>
      </c>
      <c r="AQ23" s="20"/>
      <c r="AR23" s="20">
        <v>10</v>
      </c>
      <c r="AS23" s="20">
        <v>110</v>
      </c>
      <c r="AT23" s="20">
        <v>15</v>
      </c>
      <c r="AU23" s="20">
        <v>100</v>
      </c>
      <c r="AV23" s="20">
        <v>30</v>
      </c>
      <c r="AW23" s="20">
        <v>190</v>
      </c>
      <c r="AX23" s="20">
        <v>40</v>
      </c>
      <c r="AY23" s="20">
        <v>4.1</v>
      </c>
      <c r="AZ23" s="20">
        <v>100</v>
      </c>
      <c r="BA23" s="20">
        <v>50</v>
      </c>
      <c r="BB23" s="20">
        <v>150</v>
      </c>
      <c r="BC23" s="20">
        <v>50</v>
      </c>
      <c r="BD23" s="20">
        <v>159</v>
      </c>
      <c r="BE23" s="20">
        <v>150</v>
      </c>
      <c r="BF23" s="20">
        <v>80</v>
      </c>
      <c r="BG23" s="20">
        <v>120</v>
      </c>
      <c r="BH23" s="20">
        <v>145</v>
      </c>
    </row>
    <row r="24" spans="1:60" ht="12">
      <c r="A24" s="22" t="s">
        <v>82</v>
      </c>
      <c r="B24" s="19" t="s">
        <v>83</v>
      </c>
      <c r="C24" s="20">
        <f t="shared" si="0"/>
        <v>27431</v>
      </c>
      <c r="D24" s="20">
        <v>5000</v>
      </c>
      <c r="E24" s="20"/>
      <c r="F24" s="20">
        <v>1400</v>
      </c>
      <c r="G24" s="20">
        <v>7880</v>
      </c>
      <c r="H24" s="20">
        <v>1000</v>
      </c>
      <c r="I24" s="20"/>
      <c r="J24" s="20">
        <v>1700</v>
      </c>
      <c r="K24" s="20">
        <v>600</v>
      </c>
      <c r="L24" s="20">
        <v>610</v>
      </c>
      <c r="M24" s="20">
        <v>3000</v>
      </c>
      <c r="N24" s="20">
        <v>720</v>
      </c>
      <c r="O24" s="20">
        <v>1110</v>
      </c>
      <c r="P24" s="20">
        <v>610</v>
      </c>
      <c r="Q24" s="20">
        <v>1175</v>
      </c>
      <c r="R24" s="20">
        <v>850</v>
      </c>
      <c r="S24" s="20">
        <v>300</v>
      </c>
      <c r="T24" s="20">
        <v>248</v>
      </c>
      <c r="U24" s="20">
        <v>450</v>
      </c>
      <c r="V24" s="20">
        <v>200</v>
      </c>
      <c r="W24" s="20">
        <v>300</v>
      </c>
      <c r="X24" s="20"/>
      <c r="Y24" s="20">
        <v>158</v>
      </c>
      <c r="Z24" s="20"/>
      <c r="AA24" s="20"/>
      <c r="AB24" s="20"/>
      <c r="AC24" s="20">
        <v>18</v>
      </c>
      <c r="AD24" s="20"/>
      <c r="AE24" s="20"/>
      <c r="AF24" s="20">
        <v>5</v>
      </c>
      <c r="AG24" s="20"/>
      <c r="AH24" s="20"/>
      <c r="AI24" s="20"/>
      <c r="AJ24" s="20">
        <v>5</v>
      </c>
      <c r="AK24" s="20"/>
      <c r="AL24" s="20"/>
      <c r="AM24" s="20"/>
      <c r="AN24" s="20"/>
      <c r="AO24" s="20">
        <v>5</v>
      </c>
      <c r="AP24" s="20"/>
      <c r="AQ24" s="20"/>
      <c r="AR24" s="20"/>
      <c r="AS24" s="20"/>
      <c r="AT24" s="20"/>
      <c r="AU24" s="20"/>
      <c r="AV24" s="20"/>
      <c r="AW24" s="20">
        <v>5</v>
      </c>
      <c r="AX24" s="20"/>
      <c r="AY24" s="20"/>
      <c r="AZ24" s="20"/>
      <c r="BA24" s="20">
        <v>3</v>
      </c>
      <c r="BB24" s="20">
        <v>44</v>
      </c>
      <c r="BC24" s="20"/>
      <c r="BD24" s="20"/>
      <c r="BE24" s="20">
        <v>8</v>
      </c>
      <c r="BF24" s="20">
        <v>2</v>
      </c>
      <c r="BG24" s="20">
        <v>15</v>
      </c>
      <c r="BH24" s="20">
        <v>10</v>
      </c>
    </row>
    <row r="25" spans="1:60" ht="12">
      <c r="A25" s="22" t="s">
        <v>84</v>
      </c>
      <c r="B25" s="19" t="s">
        <v>138</v>
      </c>
      <c r="C25" s="20">
        <f t="shared" si="0"/>
        <v>-4560</v>
      </c>
      <c r="D25" s="20"/>
      <c r="E25" s="20"/>
      <c r="F25" s="20"/>
      <c r="G25" s="20"/>
      <c r="H25" s="20"/>
      <c r="I25" s="20"/>
      <c r="J25" s="20"/>
      <c r="K25" s="20"/>
      <c r="L25" s="20"/>
      <c r="M25" s="20">
        <v>-4565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>
        <v>5</v>
      </c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ht="12">
      <c r="A26" s="22" t="s">
        <v>85</v>
      </c>
      <c r="B26" s="19" t="s">
        <v>139</v>
      </c>
      <c r="C26" s="20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ht="12">
      <c r="A27" s="22" t="s">
        <v>86</v>
      </c>
      <c r="B27" s="19" t="s">
        <v>87</v>
      </c>
      <c r="C27" s="20">
        <f t="shared" si="0"/>
        <v>32440.9</v>
      </c>
      <c r="D27" s="20">
        <v>500</v>
      </c>
      <c r="E27" s="20"/>
      <c r="F27" s="20">
        <v>610</v>
      </c>
      <c r="G27" s="20">
        <v>2100</v>
      </c>
      <c r="H27" s="20">
        <v>1000</v>
      </c>
      <c r="I27" s="20"/>
      <c r="J27" s="20">
        <v>500</v>
      </c>
      <c r="K27" s="20">
        <v>9230</v>
      </c>
      <c r="L27" s="20">
        <v>400</v>
      </c>
      <c r="M27" s="20">
        <v>3164</v>
      </c>
      <c r="N27" s="20">
        <v>1150</v>
      </c>
      <c r="O27" s="20">
        <v>500</v>
      </c>
      <c r="P27" s="20">
        <v>2490</v>
      </c>
      <c r="Q27" s="20">
        <v>800</v>
      </c>
      <c r="R27" s="20"/>
      <c r="S27" s="20"/>
      <c r="T27" s="20">
        <v>31.5</v>
      </c>
      <c r="U27" s="20">
        <v>240</v>
      </c>
      <c r="V27" s="20"/>
      <c r="W27" s="20">
        <v>4480</v>
      </c>
      <c r="X27" s="20">
        <v>10</v>
      </c>
      <c r="Y27" s="20">
        <v>313.5</v>
      </c>
      <c r="Z27" s="20"/>
      <c r="AA27" s="20"/>
      <c r="AB27" s="20">
        <v>996.4</v>
      </c>
      <c r="AC27" s="20">
        <v>317.5</v>
      </c>
      <c r="AD27" s="20">
        <v>1250</v>
      </c>
      <c r="AE27" s="20"/>
      <c r="AF27" s="20">
        <v>250</v>
      </c>
      <c r="AG27" s="20">
        <v>365</v>
      </c>
      <c r="AH27" s="20"/>
      <c r="AI27" s="20"/>
      <c r="AJ27" s="20">
        <v>20</v>
      </c>
      <c r="AK27" s="20"/>
      <c r="AL27" s="20">
        <v>10</v>
      </c>
      <c r="AM27" s="20">
        <v>30</v>
      </c>
      <c r="AN27" s="20">
        <v>250</v>
      </c>
      <c r="AO27" s="20">
        <v>50</v>
      </c>
      <c r="AP27" s="20">
        <v>9</v>
      </c>
      <c r="AQ27" s="20">
        <v>355</v>
      </c>
      <c r="AR27" s="20"/>
      <c r="AS27" s="20">
        <v>24</v>
      </c>
      <c r="AT27" s="20">
        <v>5</v>
      </c>
      <c r="AU27" s="20"/>
      <c r="AV27" s="20">
        <v>500</v>
      </c>
      <c r="AW27" s="20"/>
      <c r="AX27" s="20"/>
      <c r="AY27" s="20">
        <v>170</v>
      </c>
      <c r="AZ27" s="20"/>
      <c r="BA27" s="20">
        <v>130</v>
      </c>
      <c r="BB27" s="20"/>
      <c r="BC27" s="20"/>
      <c r="BD27" s="20"/>
      <c r="BE27" s="20">
        <v>50</v>
      </c>
      <c r="BF27" s="20">
        <v>140</v>
      </c>
      <c r="BG27" s="20"/>
      <c r="BH27" s="20"/>
    </row>
    <row r="28" spans="1:60" ht="12">
      <c r="A28" s="22" t="s">
        <v>117</v>
      </c>
      <c r="B28" s="19" t="s">
        <v>118</v>
      </c>
      <c r="C28" s="75">
        <f t="shared" si="0"/>
        <v>1510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v>160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>
        <v>750</v>
      </c>
      <c r="AX28" s="20"/>
      <c r="AY28" s="20"/>
      <c r="AZ28" s="20"/>
      <c r="BA28" s="20"/>
      <c r="BB28" s="20"/>
      <c r="BC28" s="20"/>
      <c r="BD28" s="20"/>
      <c r="BE28" s="20"/>
      <c r="BF28" s="20"/>
      <c r="BG28" s="20">
        <v>600</v>
      </c>
      <c r="BH28" s="20"/>
    </row>
    <row r="29" spans="1:60" ht="12.75" thickBot="1">
      <c r="A29" s="22" t="s">
        <v>119</v>
      </c>
      <c r="B29" s="19" t="s">
        <v>120</v>
      </c>
      <c r="C29" s="75">
        <f t="shared" si="0"/>
        <v>25631.3</v>
      </c>
      <c r="D29" s="20"/>
      <c r="E29" s="20"/>
      <c r="F29" s="20">
        <v>6662.3</v>
      </c>
      <c r="G29" s="20">
        <v>130</v>
      </c>
      <c r="H29" s="20">
        <v>180</v>
      </c>
      <c r="I29" s="20">
        <v>12</v>
      </c>
      <c r="J29" s="20"/>
      <c r="K29" s="20">
        <v>600</v>
      </c>
      <c r="L29" s="20">
        <v>130</v>
      </c>
      <c r="M29" s="20"/>
      <c r="N29" s="20">
        <v>17290</v>
      </c>
      <c r="O29" s="20"/>
      <c r="P29" s="20"/>
      <c r="Q29" s="20"/>
      <c r="R29" s="20"/>
      <c r="S29" s="20"/>
      <c r="T29" s="20">
        <v>3</v>
      </c>
      <c r="U29" s="20"/>
      <c r="V29" s="20"/>
      <c r="W29" s="20">
        <v>320</v>
      </c>
      <c r="X29" s="20">
        <v>200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>
        <v>10</v>
      </c>
      <c r="AL29" s="20"/>
      <c r="AM29" s="20"/>
      <c r="AN29" s="20"/>
      <c r="AO29" s="20"/>
      <c r="AP29" s="20"/>
      <c r="AQ29" s="20"/>
      <c r="AR29" s="20"/>
      <c r="AS29" s="20"/>
      <c r="AT29" s="20"/>
      <c r="AU29" s="20">
        <v>94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ht="12.75" thickBot="1">
      <c r="A30" s="23"/>
      <c r="B30" s="24" t="s">
        <v>88</v>
      </c>
      <c r="C30" s="25">
        <f t="shared" si="0"/>
        <v>191509.6</v>
      </c>
      <c r="D30" s="26">
        <f aca="true" t="shared" si="3" ref="D30:AI30">SUM(D20:D29)</f>
        <v>8000</v>
      </c>
      <c r="E30" s="26">
        <f t="shared" si="3"/>
        <v>3034</v>
      </c>
      <c r="F30" s="26">
        <f t="shared" si="3"/>
        <v>15117.3</v>
      </c>
      <c r="G30" s="26">
        <f t="shared" si="3"/>
        <v>20110</v>
      </c>
      <c r="H30" s="26">
        <f t="shared" si="3"/>
        <v>7180</v>
      </c>
      <c r="I30" s="26">
        <f t="shared" si="3"/>
        <v>26012</v>
      </c>
      <c r="J30" s="26">
        <f t="shared" si="3"/>
        <v>6706</v>
      </c>
      <c r="K30" s="26">
        <f t="shared" si="3"/>
        <v>18580</v>
      </c>
      <c r="L30" s="26">
        <f t="shared" si="3"/>
        <v>3100.5</v>
      </c>
      <c r="M30" s="26">
        <f t="shared" si="3"/>
        <v>6689</v>
      </c>
      <c r="N30" s="26">
        <f t="shared" si="3"/>
        <v>23440</v>
      </c>
      <c r="O30" s="26">
        <f t="shared" si="3"/>
        <v>2931</v>
      </c>
      <c r="P30" s="26">
        <f t="shared" si="3"/>
        <v>4700</v>
      </c>
      <c r="Q30" s="26">
        <f t="shared" si="3"/>
        <v>2497</v>
      </c>
      <c r="R30" s="26">
        <f t="shared" si="3"/>
        <v>1350</v>
      </c>
      <c r="S30" s="26">
        <f t="shared" si="3"/>
        <v>13265</v>
      </c>
      <c r="T30" s="26">
        <f t="shared" si="3"/>
        <v>5330.5</v>
      </c>
      <c r="U30" s="26">
        <f t="shared" si="3"/>
        <v>1790</v>
      </c>
      <c r="V30" s="26">
        <f t="shared" si="3"/>
        <v>480</v>
      </c>
      <c r="W30" s="26">
        <f t="shared" si="3"/>
        <v>6547</v>
      </c>
      <c r="X30" s="26">
        <f t="shared" si="3"/>
        <v>1485</v>
      </c>
      <c r="Y30" s="26">
        <f t="shared" si="3"/>
        <v>1687.1</v>
      </c>
      <c r="Z30" s="26">
        <f t="shared" si="3"/>
        <v>155</v>
      </c>
      <c r="AA30" s="26">
        <f t="shared" si="3"/>
        <v>13</v>
      </c>
      <c r="AB30" s="26">
        <f t="shared" si="3"/>
        <v>1001.4</v>
      </c>
      <c r="AC30" s="26">
        <f t="shared" si="3"/>
        <v>693.5</v>
      </c>
      <c r="AD30" s="26">
        <f t="shared" si="3"/>
        <v>1300</v>
      </c>
      <c r="AE30" s="26">
        <f t="shared" si="3"/>
        <v>20</v>
      </c>
      <c r="AF30" s="26">
        <f t="shared" si="3"/>
        <v>355</v>
      </c>
      <c r="AG30" s="26">
        <f t="shared" si="3"/>
        <v>616.7</v>
      </c>
      <c r="AH30" s="26">
        <f t="shared" si="3"/>
        <v>129</v>
      </c>
      <c r="AI30" s="26">
        <f t="shared" si="3"/>
        <v>94</v>
      </c>
      <c r="AJ30" s="26">
        <f aca="true" t="shared" si="4" ref="AJ30:BH30">SUM(AJ20:AJ29)</f>
        <v>100</v>
      </c>
      <c r="AK30" s="26">
        <f t="shared" si="4"/>
        <v>203</v>
      </c>
      <c r="AL30" s="26">
        <f t="shared" si="4"/>
        <v>22.5</v>
      </c>
      <c r="AM30" s="26">
        <f t="shared" si="4"/>
        <v>150</v>
      </c>
      <c r="AN30" s="26">
        <f t="shared" si="4"/>
        <v>462</v>
      </c>
      <c r="AO30" s="26">
        <f t="shared" si="4"/>
        <v>1005</v>
      </c>
      <c r="AP30" s="26">
        <f t="shared" si="4"/>
        <v>59</v>
      </c>
      <c r="AQ30" s="26">
        <f t="shared" si="4"/>
        <v>386</v>
      </c>
      <c r="AR30" s="26">
        <f t="shared" si="4"/>
        <v>10</v>
      </c>
      <c r="AS30" s="26">
        <f t="shared" si="4"/>
        <v>140</v>
      </c>
      <c r="AT30" s="26">
        <f t="shared" si="4"/>
        <v>20</v>
      </c>
      <c r="AU30" s="26">
        <f t="shared" si="4"/>
        <v>391</v>
      </c>
      <c r="AV30" s="26">
        <f t="shared" si="4"/>
        <v>530</v>
      </c>
      <c r="AW30" s="26">
        <f t="shared" si="4"/>
        <v>1047</v>
      </c>
      <c r="AX30" s="26">
        <f t="shared" si="4"/>
        <v>50</v>
      </c>
      <c r="AY30" s="26">
        <f t="shared" si="4"/>
        <v>260.1</v>
      </c>
      <c r="AZ30" s="26">
        <f t="shared" si="4"/>
        <v>120</v>
      </c>
      <c r="BA30" s="26">
        <f t="shared" si="4"/>
        <v>197</v>
      </c>
      <c r="BB30" s="26">
        <f t="shared" si="4"/>
        <v>194</v>
      </c>
      <c r="BC30" s="26">
        <f t="shared" si="4"/>
        <v>50</v>
      </c>
      <c r="BD30" s="26">
        <f t="shared" si="4"/>
        <v>159</v>
      </c>
      <c r="BE30" s="26">
        <f t="shared" si="4"/>
        <v>208</v>
      </c>
      <c r="BF30" s="26">
        <f t="shared" si="4"/>
        <v>382</v>
      </c>
      <c r="BG30" s="26">
        <f t="shared" si="4"/>
        <v>780</v>
      </c>
      <c r="BH30" s="26">
        <f t="shared" si="4"/>
        <v>175</v>
      </c>
    </row>
    <row r="31" spans="1:60" s="33" customFormat="1" ht="12.75" customHeight="1" thickBot="1">
      <c r="A31" s="29"/>
      <c r="B31" s="18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2">
      <c r="A32" s="34" t="s">
        <v>89</v>
      </c>
      <c r="B32" s="35" t="s">
        <v>141</v>
      </c>
      <c r="C32" s="20">
        <f t="shared" si="0"/>
        <v>450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>
        <v>450</v>
      </c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ht="12">
      <c r="A33" s="22" t="s">
        <v>90</v>
      </c>
      <c r="B33" s="19" t="s">
        <v>121</v>
      </c>
      <c r="C33" s="20">
        <f t="shared" si="0"/>
        <v>3906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2800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>
        <v>10</v>
      </c>
      <c r="AQ33" s="20"/>
      <c r="AR33" s="20"/>
      <c r="AS33" s="20"/>
      <c r="AT33" s="20"/>
      <c r="AU33" s="20"/>
      <c r="AV33" s="20"/>
      <c r="AW33" s="20"/>
      <c r="AX33" s="20"/>
      <c r="AY33" s="20">
        <v>354</v>
      </c>
      <c r="AZ33" s="20">
        <v>742</v>
      </c>
      <c r="BA33" s="20"/>
      <c r="BB33" s="20"/>
      <c r="BC33" s="20"/>
      <c r="BD33" s="20"/>
      <c r="BE33" s="20"/>
      <c r="BF33" s="20"/>
      <c r="BG33" s="20"/>
      <c r="BH33" s="20"/>
    </row>
    <row r="34" spans="1:60" ht="12.75" thickBot="1">
      <c r="A34" s="22" t="s">
        <v>91</v>
      </c>
      <c r="B34" s="19" t="s">
        <v>92</v>
      </c>
      <c r="C34" s="20">
        <f t="shared" si="0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ht="15" customHeight="1" thickBot="1">
      <c r="A35" s="36"/>
      <c r="B35" s="37" t="s">
        <v>93</v>
      </c>
      <c r="C35" s="25">
        <f t="shared" si="0"/>
        <v>4356</v>
      </c>
      <c r="D35" s="25">
        <f aca="true" t="shared" si="5" ref="D35:BH35">SUM(D32:D34)</f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  <c r="H35" s="25">
        <f t="shared" si="5"/>
        <v>0</v>
      </c>
      <c r="I35" s="25">
        <f t="shared" si="5"/>
        <v>0</v>
      </c>
      <c r="J35" s="25">
        <f t="shared" si="5"/>
        <v>0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5">
        <f t="shared" si="5"/>
        <v>0</v>
      </c>
      <c r="Q35" s="25">
        <f t="shared" si="5"/>
        <v>0</v>
      </c>
      <c r="R35" s="25">
        <f t="shared" si="5"/>
        <v>0</v>
      </c>
      <c r="S35" s="25">
        <f t="shared" si="5"/>
        <v>0</v>
      </c>
      <c r="T35" s="25">
        <f t="shared" si="5"/>
        <v>0</v>
      </c>
      <c r="U35" s="25">
        <f t="shared" si="5"/>
        <v>0</v>
      </c>
      <c r="V35" s="25">
        <f t="shared" si="5"/>
        <v>0</v>
      </c>
      <c r="W35" s="25">
        <f t="shared" si="5"/>
        <v>0</v>
      </c>
      <c r="X35" s="25">
        <f t="shared" si="5"/>
        <v>0</v>
      </c>
      <c r="Y35" s="25">
        <f t="shared" si="5"/>
        <v>0</v>
      </c>
      <c r="Z35" s="25">
        <f t="shared" si="5"/>
        <v>0</v>
      </c>
      <c r="AA35" s="25">
        <f t="shared" si="5"/>
        <v>0</v>
      </c>
      <c r="AB35" s="25">
        <f t="shared" si="5"/>
        <v>0</v>
      </c>
      <c r="AC35" s="25">
        <f t="shared" si="5"/>
        <v>2800</v>
      </c>
      <c r="AD35" s="25">
        <f t="shared" si="5"/>
        <v>0</v>
      </c>
      <c r="AE35" s="25">
        <f t="shared" si="5"/>
        <v>0</v>
      </c>
      <c r="AF35" s="25">
        <f t="shared" si="5"/>
        <v>0</v>
      </c>
      <c r="AG35" s="25">
        <f t="shared" si="5"/>
        <v>0</v>
      </c>
      <c r="AH35" s="25">
        <f t="shared" si="5"/>
        <v>0</v>
      </c>
      <c r="AI35" s="25">
        <f t="shared" si="5"/>
        <v>0</v>
      </c>
      <c r="AJ35" s="25">
        <f t="shared" si="5"/>
        <v>0</v>
      </c>
      <c r="AK35" s="25">
        <f t="shared" si="5"/>
        <v>0</v>
      </c>
      <c r="AL35" s="25">
        <f t="shared" si="5"/>
        <v>0</v>
      </c>
      <c r="AM35" s="25">
        <f t="shared" si="5"/>
        <v>0</v>
      </c>
      <c r="AN35" s="25">
        <f t="shared" si="5"/>
        <v>0</v>
      </c>
      <c r="AO35" s="25">
        <f t="shared" si="5"/>
        <v>0</v>
      </c>
      <c r="AP35" s="25">
        <f t="shared" si="5"/>
        <v>10</v>
      </c>
      <c r="AQ35" s="25">
        <f t="shared" si="5"/>
        <v>0</v>
      </c>
      <c r="AR35" s="25">
        <f t="shared" si="5"/>
        <v>0</v>
      </c>
      <c r="AS35" s="25">
        <f t="shared" si="5"/>
        <v>0</v>
      </c>
      <c r="AT35" s="25">
        <f t="shared" si="5"/>
        <v>0</v>
      </c>
      <c r="AU35" s="25">
        <f t="shared" si="5"/>
        <v>0</v>
      </c>
      <c r="AV35" s="25">
        <f t="shared" si="5"/>
        <v>0</v>
      </c>
      <c r="AW35" s="25">
        <f t="shared" si="5"/>
        <v>0</v>
      </c>
      <c r="AX35" s="25">
        <f t="shared" si="5"/>
        <v>450</v>
      </c>
      <c r="AY35" s="25">
        <f t="shared" si="5"/>
        <v>354</v>
      </c>
      <c r="AZ35" s="25">
        <f t="shared" si="5"/>
        <v>742</v>
      </c>
      <c r="BA35" s="25">
        <f t="shared" si="5"/>
        <v>0</v>
      </c>
      <c r="BB35" s="25">
        <f t="shared" si="5"/>
        <v>0</v>
      </c>
      <c r="BC35" s="25">
        <f t="shared" si="5"/>
        <v>0</v>
      </c>
      <c r="BD35" s="25">
        <f t="shared" si="5"/>
        <v>0</v>
      </c>
      <c r="BE35" s="25">
        <f t="shared" si="5"/>
        <v>0</v>
      </c>
      <c r="BF35" s="25">
        <f t="shared" si="5"/>
        <v>0</v>
      </c>
      <c r="BG35" s="25">
        <f t="shared" si="5"/>
        <v>0</v>
      </c>
      <c r="BH35" s="25">
        <f t="shared" si="5"/>
        <v>0</v>
      </c>
    </row>
    <row r="36" spans="1:60" s="76" customFormat="1" ht="17.25" customHeight="1" thickBot="1">
      <c r="A36" s="38"/>
      <c r="B36" s="39" t="s">
        <v>94</v>
      </c>
      <c r="C36" s="40">
        <f t="shared" si="0"/>
        <v>1674342.1</v>
      </c>
      <c r="D36" s="41">
        <f aca="true" t="shared" si="6" ref="D36:AI36">D18+D30+D35</f>
        <v>183600</v>
      </c>
      <c r="E36" s="41">
        <f t="shared" si="6"/>
        <v>67284</v>
      </c>
      <c r="F36" s="41">
        <f t="shared" si="6"/>
        <v>99617.3</v>
      </c>
      <c r="G36" s="41">
        <f t="shared" si="6"/>
        <v>156483</v>
      </c>
      <c r="H36" s="41">
        <f t="shared" si="6"/>
        <v>112309.5</v>
      </c>
      <c r="I36" s="41">
        <f t="shared" si="6"/>
        <v>128262</v>
      </c>
      <c r="J36" s="41">
        <f t="shared" si="6"/>
        <v>72416</v>
      </c>
      <c r="K36" s="41">
        <f t="shared" si="6"/>
        <v>123193</v>
      </c>
      <c r="L36" s="41">
        <f t="shared" si="6"/>
        <v>66360.5</v>
      </c>
      <c r="M36" s="41">
        <f t="shared" si="6"/>
        <v>122029</v>
      </c>
      <c r="N36" s="41">
        <f t="shared" si="6"/>
        <v>69480</v>
      </c>
      <c r="O36" s="41">
        <f t="shared" si="6"/>
        <v>47198</v>
      </c>
      <c r="P36" s="41">
        <f t="shared" si="6"/>
        <v>65610</v>
      </c>
      <c r="Q36" s="41">
        <f t="shared" si="6"/>
        <v>43786.5</v>
      </c>
      <c r="R36" s="41">
        <f t="shared" si="6"/>
        <v>31890</v>
      </c>
      <c r="S36" s="41">
        <f t="shared" si="6"/>
        <v>27665</v>
      </c>
      <c r="T36" s="41">
        <f t="shared" si="6"/>
        <v>23096.5</v>
      </c>
      <c r="U36" s="41">
        <f t="shared" si="6"/>
        <v>21775</v>
      </c>
      <c r="V36" s="41">
        <f t="shared" si="6"/>
        <v>8991</v>
      </c>
      <c r="W36" s="41">
        <f t="shared" si="6"/>
        <v>31904</v>
      </c>
      <c r="X36" s="41">
        <f t="shared" si="6"/>
        <v>10695</v>
      </c>
      <c r="Y36" s="41">
        <f t="shared" si="6"/>
        <v>15033.1</v>
      </c>
      <c r="Z36" s="41">
        <f t="shared" si="6"/>
        <v>4377</v>
      </c>
      <c r="AA36" s="41">
        <f t="shared" si="6"/>
        <v>806</v>
      </c>
      <c r="AB36" s="41">
        <f t="shared" si="6"/>
        <v>2771.4</v>
      </c>
      <c r="AC36" s="41">
        <f t="shared" si="6"/>
        <v>14947</v>
      </c>
      <c r="AD36" s="41">
        <f t="shared" si="6"/>
        <v>5484</v>
      </c>
      <c r="AE36" s="41">
        <f t="shared" si="6"/>
        <v>4339</v>
      </c>
      <c r="AF36" s="41">
        <f t="shared" si="6"/>
        <v>6300</v>
      </c>
      <c r="AG36" s="41">
        <f t="shared" si="6"/>
        <v>2818.7</v>
      </c>
      <c r="AH36" s="41">
        <f t="shared" si="6"/>
        <v>2824</v>
      </c>
      <c r="AI36" s="41">
        <f t="shared" si="6"/>
        <v>3214</v>
      </c>
      <c r="AJ36" s="41">
        <f aca="true" t="shared" si="7" ref="AJ36:BH36">AJ18+AJ30+AJ35</f>
        <v>1270</v>
      </c>
      <c r="AK36" s="41">
        <f t="shared" si="7"/>
        <v>2723</v>
      </c>
      <c r="AL36" s="41">
        <f t="shared" si="7"/>
        <v>667</v>
      </c>
      <c r="AM36" s="41">
        <f t="shared" si="7"/>
        <v>1216</v>
      </c>
      <c r="AN36" s="41">
        <f t="shared" si="7"/>
        <v>10585</v>
      </c>
      <c r="AO36" s="41">
        <f t="shared" si="7"/>
        <v>12480</v>
      </c>
      <c r="AP36" s="41">
        <f t="shared" si="7"/>
        <v>3064</v>
      </c>
      <c r="AQ36" s="41">
        <f t="shared" si="7"/>
        <v>1068</v>
      </c>
      <c r="AR36" s="41">
        <f t="shared" si="7"/>
        <v>1245</v>
      </c>
      <c r="AS36" s="41">
        <f t="shared" si="7"/>
        <v>2429</v>
      </c>
      <c r="AT36" s="41">
        <f t="shared" si="7"/>
        <v>670</v>
      </c>
      <c r="AU36" s="41">
        <f t="shared" si="7"/>
        <v>3556</v>
      </c>
      <c r="AV36" s="41">
        <f t="shared" si="7"/>
        <v>1318.5</v>
      </c>
      <c r="AW36" s="41">
        <f t="shared" si="7"/>
        <v>6155.5</v>
      </c>
      <c r="AX36" s="41">
        <f t="shared" si="7"/>
        <v>4325</v>
      </c>
      <c r="AY36" s="41">
        <f t="shared" si="7"/>
        <v>4376.1</v>
      </c>
      <c r="AZ36" s="41">
        <f t="shared" si="7"/>
        <v>5449</v>
      </c>
      <c r="BA36" s="41">
        <f t="shared" si="7"/>
        <v>2560</v>
      </c>
      <c r="BB36" s="41">
        <f t="shared" si="7"/>
        <v>6202</v>
      </c>
      <c r="BC36" s="41">
        <f t="shared" si="7"/>
        <v>1910</v>
      </c>
      <c r="BD36" s="41">
        <f t="shared" si="7"/>
        <v>2262</v>
      </c>
      <c r="BE36" s="41">
        <f t="shared" si="7"/>
        <v>2598</v>
      </c>
      <c r="BF36" s="41">
        <f t="shared" si="7"/>
        <v>4588</v>
      </c>
      <c r="BG36" s="41">
        <f t="shared" si="7"/>
        <v>9671</v>
      </c>
      <c r="BH36" s="41">
        <f t="shared" si="7"/>
        <v>5394.5</v>
      </c>
    </row>
    <row r="37" spans="1:60" s="33" customFormat="1" ht="12.75" thickBot="1">
      <c r="A37" s="29"/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ht="12">
      <c r="A38" s="34" t="s">
        <v>125</v>
      </c>
      <c r="B38" s="35" t="s">
        <v>144</v>
      </c>
      <c r="C38" s="20">
        <f aca="true" t="shared" si="8" ref="C38:C49">SUM(D38:BH38)</f>
        <v>828481</v>
      </c>
      <c r="D38" s="27">
        <v>19635</v>
      </c>
      <c r="E38" s="27">
        <v>31359</v>
      </c>
      <c r="F38" s="27">
        <v>44430</v>
      </c>
      <c r="G38" s="27">
        <v>87720</v>
      </c>
      <c r="H38" s="27">
        <v>56166</v>
      </c>
      <c r="I38" s="27">
        <v>74444</v>
      </c>
      <c r="J38" s="27">
        <v>27077</v>
      </c>
      <c r="K38" s="27">
        <v>72655</v>
      </c>
      <c r="L38" s="27">
        <v>32370</v>
      </c>
      <c r="M38" s="27">
        <v>67584</v>
      </c>
      <c r="N38" s="27">
        <v>53663</v>
      </c>
      <c r="O38" s="27">
        <v>41912</v>
      </c>
      <c r="P38" s="27">
        <v>42840</v>
      </c>
      <c r="Q38" s="27">
        <v>31820</v>
      </c>
      <c r="R38" s="27">
        <v>28597</v>
      </c>
      <c r="S38" s="27">
        <v>16653</v>
      </c>
      <c r="T38" s="27">
        <v>18858</v>
      </c>
      <c r="U38" s="27">
        <v>17061</v>
      </c>
      <c r="V38" s="27">
        <v>8973</v>
      </c>
      <c r="W38" s="27">
        <v>12268</v>
      </c>
      <c r="X38" s="27">
        <v>13352</v>
      </c>
      <c r="Y38" s="27">
        <v>11910</v>
      </c>
      <c r="Z38" s="27">
        <v>509</v>
      </c>
      <c r="AA38" s="27">
        <v>13</v>
      </c>
      <c r="AB38" s="27">
        <v>29</v>
      </c>
      <c r="AC38" s="27">
        <v>1532</v>
      </c>
      <c r="AD38" s="27">
        <v>759</v>
      </c>
      <c r="AE38" s="27">
        <v>643</v>
      </c>
      <c r="AF38" s="27">
        <v>294</v>
      </c>
      <c r="AG38" s="27">
        <v>473</v>
      </c>
      <c r="AH38" s="27">
        <v>669</v>
      </c>
      <c r="AI38" s="27">
        <v>880</v>
      </c>
      <c r="AJ38" s="27">
        <v>217</v>
      </c>
      <c r="AK38" s="27">
        <v>563</v>
      </c>
      <c r="AL38" s="27">
        <v>8</v>
      </c>
      <c r="AM38" s="27">
        <v>21</v>
      </c>
      <c r="AN38" s="27">
        <v>1081</v>
      </c>
      <c r="AO38" s="27">
        <v>1188</v>
      </c>
      <c r="AP38" s="27">
        <v>394</v>
      </c>
      <c r="AQ38" s="27">
        <v>87</v>
      </c>
      <c r="AR38" s="27">
        <v>364</v>
      </c>
      <c r="AS38" s="27">
        <v>426</v>
      </c>
      <c r="AT38" s="27">
        <v>7</v>
      </c>
      <c r="AU38" s="27">
        <v>738</v>
      </c>
      <c r="AV38" s="27">
        <v>19</v>
      </c>
      <c r="AW38" s="27">
        <v>518</v>
      </c>
      <c r="AX38" s="27">
        <v>761</v>
      </c>
      <c r="AY38" s="27">
        <v>344</v>
      </c>
      <c r="AZ38" s="27">
        <v>821</v>
      </c>
      <c r="BA38" s="27">
        <v>295</v>
      </c>
      <c r="BB38" s="27">
        <v>229</v>
      </c>
      <c r="BC38" s="27">
        <v>251</v>
      </c>
      <c r="BD38" s="27">
        <v>70</v>
      </c>
      <c r="BE38" s="27">
        <v>432</v>
      </c>
      <c r="BF38" s="27">
        <v>717</v>
      </c>
      <c r="BG38" s="27">
        <v>1436</v>
      </c>
      <c r="BH38" s="27">
        <v>346</v>
      </c>
    </row>
    <row r="39" spans="1:60" ht="12">
      <c r="A39" s="22">
        <v>4121</v>
      </c>
      <c r="B39" s="19" t="s">
        <v>145</v>
      </c>
      <c r="C39" s="20">
        <f t="shared" si="8"/>
        <v>3539328</v>
      </c>
      <c r="D39" s="20">
        <v>163786</v>
      </c>
      <c r="E39" s="20">
        <v>170819</v>
      </c>
      <c r="F39" s="20">
        <v>185467</v>
      </c>
      <c r="G39" s="21">
        <v>342023</v>
      </c>
      <c r="H39" s="20">
        <v>265067</v>
      </c>
      <c r="I39" s="20">
        <v>359756</v>
      </c>
      <c r="J39" s="20">
        <v>110346</v>
      </c>
      <c r="K39" s="20">
        <v>262316</v>
      </c>
      <c r="L39" s="20">
        <v>130557</v>
      </c>
      <c r="M39" s="20">
        <v>274454</v>
      </c>
      <c r="N39" s="20">
        <v>191085</v>
      </c>
      <c r="O39" s="20">
        <v>137478</v>
      </c>
      <c r="P39" s="20">
        <v>144432</v>
      </c>
      <c r="Q39" s="20">
        <v>112704</v>
      </c>
      <c r="R39" s="20">
        <v>74702</v>
      </c>
      <c r="S39" s="20">
        <v>29049</v>
      </c>
      <c r="T39" s="20">
        <v>61512</v>
      </c>
      <c r="U39" s="20">
        <v>41285</v>
      </c>
      <c r="V39" s="20">
        <v>17508</v>
      </c>
      <c r="W39" s="20">
        <v>64377</v>
      </c>
      <c r="X39" s="20">
        <v>38573</v>
      </c>
      <c r="Y39" s="20">
        <v>37215</v>
      </c>
      <c r="Z39" s="20">
        <v>7984</v>
      </c>
      <c r="AA39" s="20">
        <v>2089</v>
      </c>
      <c r="AB39" s="20">
        <v>8554.6</v>
      </c>
      <c r="AC39" s="20">
        <v>24000</v>
      </c>
      <c r="AD39" s="20">
        <v>20513.4</v>
      </c>
      <c r="AE39" s="20">
        <v>9479</v>
      </c>
      <c r="AF39" s="20">
        <v>5336</v>
      </c>
      <c r="AG39" s="20">
        <v>7387</v>
      </c>
      <c r="AH39" s="20">
        <v>10589</v>
      </c>
      <c r="AI39" s="20">
        <v>12172</v>
      </c>
      <c r="AJ39" s="20">
        <v>3936</v>
      </c>
      <c r="AK39" s="20">
        <v>9288</v>
      </c>
      <c r="AL39" s="20">
        <v>2185</v>
      </c>
      <c r="AM39" s="20">
        <v>3024</v>
      </c>
      <c r="AN39" s="20">
        <v>20136</v>
      </c>
      <c r="AO39" s="20">
        <v>24002</v>
      </c>
      <c r="AP39" s="20">
        <v>7218</v>
      </c>
      <c r="AQ39" s="20">
        <v>2406</v>
      </c>
      <c r="AR39" s="20">
        <v>4639</v>
      </c>
      <c r="AS39" s="20">
        <v>7550</v>
      </c>
      <c r="AT39" s="20">
        <v>1334</v>
      </c>
      <c r="AU39" s="20">
        <v>14938</v>
      </c>
      <c r="AV39" s="20">
        <v>1802</v>
      </c>
      <c r="AW39" s="20">
        <v>10554</v>
      </c>
      <c r="AX39" s="20">
        <v>7656</v>
      </c>
      <c r="AY39" s="20">
        <v>7460</v>
      </c>
      <c r="AZ39" s="20">
        <v>15488</v>
      </c>
      <c r="BA39" s="20">
        <v>7174</v>
      </c>
      <c r="BB39" s="20">
        <v>4943</v>
      </c>
      <c r="BC39" s="20">
        <v>3010</v>
      </c>
      <c r="BD39" s="20">
        <v>6698</v>
      </c>
      <c r="BE39" s="20">
        <v>7217</v>
      </c>
      <c r="BF39" s="20">
        <v>9792</v>
      </c>
      <c r="BG39" s="20">
        <v>22795</v>
      </c>
      <c r="BH39" s="20">
        <v>11468</v>
      </c>
    </row>
    <row r="40" spans="1:60" ht="12">
      <c r="A40" s="22">
        <v>4122</v>
      </c>
      <c r="B40" s="19" t="s">
        <v>158</v>
      </c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ht="12">
      <c r="A41" s="22">
        <v>4129</v>
      </c>
      <c r="B41" s="19" t="s">
        <v>146</v>
      </c>
      <c r="C41" s="20">
        <f t="shared" si="8"/>
        <v>0</v>
      </c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v>500</v>
      </c>
      <c r="U41" s="20"/>
      <c r="V41" s="20"/>
      <c r="W41" s="20"/>
      <c r="X41" s="20">
        <v>80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>
        <v>-80</v>
      </c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>
        <v>-500</v>
      </c>
    </row>
    <row r="42" spans="1:60" ht="12">
      <c r="A42" s="22">
        <v>4131.2</v>
      </c>
      <c r="B42" s="19" t="s">
        <v>142</v>
      </c>
      <c r="C42" s="20">
        <f t="shared" si="8"/>
        <v>4081442.6999999997</v>
      </c>
      <c r="D42" s="20">
        <v>469151</v>
      </c>
      <c r="E42" s="20">
        <v>187917</v>
      </c>
      <c r="F42" s="20">
        <v>626944.8</v>
      </c>
      <c r="G42" s="21">
        <v>41825</v>
      </c>
      <c r="H42" s="20">
        <v>235000</v>
      </c>
      <c r="I42" s="20">
        <v>91118</v>
      </c>
      <c r="J42" s="20">
        <v>142050.5</v>
      </c>
      <c r="K42" s="20">
        <v>743000</v>
      </c>
      <c r="L42" s="20">
        <v>217046</v>
      </c>
      <c r="M42" s="20">
        <v>650000</v>
      </c>
      <c r="N42" s="20">
        <v>213680</v>
      </c>
      <c r="O42" s="20">
        <v>16242</v>
      </c>
      <c r="P42" s="20">
        <v>73581</v>
      </c>
      <c r="Q42" s="20">
        <v>94200</v>
      </c>
      <c r="R42" s="20">
        <v>38623.7</v>
      </c>
      <c r="S42" s="20">
        <v>12256</v>
      </c>
      <c r="T42" s="20">
        <v>26300</v>
      </c>
      <c r="U42" s="20">
        <v>30000</v>
      </c>
      <c r="V42" s="20">
        <v>20246</v>
      </c>
      <c r="W42" s="20">
        <v>18150</v>
      </c>
      <c r="X42" s="20"/>
      <c r="Y42" s="20">
        <v>5000</v>
      </c>
      <c r="Z42" s="20">
        <v>9500</v>
      </c>
      <c r="AA42" s="20"/>
      <c r="AB42" s="20"/>
      <c r="AC42" s="20">
        <v>34108.8</v>
      </c>
      <c r="AD42" s="20"/>
      <c r="AE42" s="20">
        <v>1432</v>
      </c>
      <c r="AF42" s="20">
        <v>2000</v>
      </c>
      <c r="AG42" s="20">
        <v>5000</v>
      </c>
      <c r="AH42" s="20"/>
      <c r="AI42" s="20">
        <v>600</v>
      </c>
      <c r="AJ42" s="20">
        <v>50</v>
      </c>
      <c r="AK42" s="20">
        <v>1450</v>
      </c>
      <c r="AL42" s="20"/>
      <c r="AM42" s="20">
        <v>1000</v>
      </c>
      <c r="AN42" s="20"/>
      <c r="AO42" s="20">
        <v>600</v>
      </c>
      <c r="AP42" s="20">
        <v>1280</v>
      </c>
      <c r="AQ42" s="20">
        <v>200</v>
      </c>
      <c r="AR42" s="20">
        <v>700</v>
      </c>
      <c r="AS42" s="20">
        <v>1000</v>
      </c>
      <c r="AT42" s="20">
        <v>1669</v>
      </c>
      <c r="AU42" s="20">
        <v>4497.5</v>
      </c>
      <c r="AV42" s="20"/>
      <c r="AW42" s="20"/>
      <c r="AX42" s="20">
        <v>1571</v>
      </c>
      <c r="AY42" s="20">
        <v>2300</v>
      </c>
      <c r="AZ42" s="20">
        <v>12478</v>
      </c>
      <c r="BA42" s="20">
        <v>5544</v>
      </c>
      <c r="BB42" s="20">
        <v>5000</v>
      </c>
      <c r="BC42" s="20">
        <v>5200</v>
      </c>
      <c r="BD42" s="20"/>
      <c r="BE42" s="20">
        <v>1241</v>
      </c>
      <c r="BF42" s="20">
        <v>1425</v>
      </c>
      <c r="BG42" s="20">
        <v>26765.4</v>
      </c>
      <c r="BH42" s="20">
        <v>2500</v>
      </c>
    </row>
    <row r="43" spans="1:60" ht="12">
      <c r="A43" s="22" t="s">
        <v>95</v>
      </c>
      <c r="B43" s="19" t="s">
        <v>147</v>
      </c>
      <c r="C43" s="20">
        <f t="shared" si="8"/>
        <v>0</v>
      </c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ht="12">
      <c r="A44" s="22" t="s">
        <v>143</v>
      </c>
      <c r="B44" s="19" t="s">
        <v>148</v>
      </c>
      <c r="C44" s="20">
        <f t="shared" si="8"/>
        <v>0</v>
      </c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ht="12">
      <c r="A45" s="22" t="s">
        <v>126</v>
      </c>
      <c r="B45" s="19" t="s">
        <v>149</v>
      </c>
      <c r="C45" s="20">
        <f t="shared" si="8"/>
        <v>0</v>
      </c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ht="12">
      <c r="A46" s="22" t="s">
        <v>154</v>
      </c>
      <c r="B46" s="19" t="s">
        <v>155</v>
      </c>
      <c r="C46" s="20">
        <f t="shared" si="8"/>
        <v>0</v>
      </c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ht="12">
      <c r="A47" s="22">
        <v>4229</v>
      </c>
      <c r="B47" s="19" t="s">
        <v>156</v>
      </c>
      <c r="C47" s="20">
        <f t="shared" si="8"/>
        <v>0</v>
      </c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ht="12">
      <c r="A48" s="22" t="s">
        <v>96</v>
      </c>
      <c r="B48" s="19" t="s">
        <v>150</v>
      </c>
      <c r="C48" s="20">
        <f t="shared" si="8"/>
        <v>0</v>
      </c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ht="12.75" thickBot="1">
      <c r="A49" s="22" t="s">
        <v>97</v>
      </c>
      <c r="B49" s="19" t="s">
        <v>151</v>
      </c>
      <c r="C49" s="20">
        <f t="shared" si="8"/>
        <v>0</v>
      </c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</row>
    <row r="50" spans="1:60" ht="12.75" thickBot="1">
      <c r="A50" s="36"/>
      <c r="B50" s="37" t="s">
        <v>152</v>
      </c>
      <c r="C50" s="27">
        <f>SUM(D50:BH50)</f>
        <v>8449251.7</v>
      </c>
      <c r="D50" s="45">
        <f aca="true" t="shared" si="9" ref="D50:AI50">SUM(D38,D39:D49)</f>
        <v>652572</v>
      </c>
      <c r="E50" s="45">
        <f t="shared" si="9"/>
        <v>390095</v>
      </c>
      <c r="F50" s="45">
        <f t="shared" si="9"/>
        <v>856841.8</v>
      </c>
      <c r="G50" s="45">
        <f t="shared" si="9"/>
        <v>471568</v>
      </c>
      <c r="H50" s="45">
        <f t="shared" si="9"/>
        <v>556233</v>
      </c>
      <c r="I50" s="45">
        <f t="shared" si="9"/>
        <v>525318</v>
      </c>
      <c r="J50" s="45">
        <f t="shared" si="9"/>
        <v>279473.5</v>
      </c>
      <c r="K50" s="45">
        <f t="shared" si="9"/>
        <v>1077971</v>
      </c>
      <c r="L50" s="45">
        <f t="shared" si="9"/>
        <v>379973</v>
      </c>
      <c r="M50" s="45">
        <f t="shared" si="9"/>
        <v>992038</v>
      </c>
      <c r="N50" s="45">
        <f t="shared" si="9"/>
        <v>458428</v>
      </c>
      <c r="O50" s="45">
        <f t="shared" si="9"/>
        <v>195632</v>
      </c>
      <c r="P50" s="45">
        <f t="shared" si="9"/>
        <v>260853</v>
      </c>
      <c r="Q50" s="45">
        <f t="shared" si="9"/>
        <v>238724</v>
      </c>
      <c r="R50" s="45">
        <f t="shared" si="9"/>
        <v>141922.7</v>
      </c>
      <c r="S50" s="45">
        <f t="shared" si="9"/>
        <v>57958</v>
      </c>
      <c r="T50" s="45">
        <f t="shared" si="9"/>
        <v>107170</v>
      </c>
      <c r="U50" s="45">
        <f t="shared" si="9"/>
        <v>88346</v>
      </c>
      <c r="V50" s="45">
        <f t="shared" si="9"/>
        <v>46727</v>
      </c>
      <c r="W50" s="45">
        <f t="shared" si="9"/>
        <v>94795</v>
      </c>
      <c r="X50" s="45">
        <f t="shared" si="9"/>
        <v>52005</v>
      </c>
      <c r="Y50" s="45">
        <f t="shared" si="9"/>
        <v>54125</v>
      </c>
      <c r="Z50" s="45">
        <f t="shared" si="9"/>
        <v>17993</v>
      </c>
      <c r="AA50" s="45">
        <f t="shared" si="9"/>
        <v>2102</v>
      </c>
      <c r="AB50" s="45">
        <f t="shared" si="9"/>
        <v>8583.6</v>
      </c>
      <c r="AC50" s="45">
        <f t="shared" si="9"/>
        <v>59640.8</v>
      </c>
      <c r="AD50" s="45">
        <f t="shared" si="9"/>
        <v>21272.4</v>
      </c>
      <c r="AE50" s="45">
        <f t="shared" si="9"/>
        <v>11554</v>
      </c>
      <c r="AF50" s="45">
        <f t="shared" si="9"/>
        <v>7630</v>
      </c>
      <c r="AG50" s="45">
        <f t="shared" si="9"/>
        <v>12860</v>
      </c>
      <c r="AH50" s="45">
        <f t="shared" si="9"/>
        <v>11258</v>
      </c>
      <c r="AI50" s="45">
        <f t="shared" si="9"/>
        <v>13652</v>
      </c>
      <c r="AJ50" s="45">
        <f aca="true" t="shared" si="10" ref="AJ50:BH50">SUM(AJ38,AJ39:AJ49)</f>
        <v>4123</v>
      </c>
      <c r="AK50" s="45">
        <f t="shared" si="10"/>
        <v>11301</v>
      </c>
      <c r="AL50" s="45">
        <f t="shared" si="10"/>
        <v>2193</v>
      </c>
      <c r="AM50" s="45">
        <f t="shared" si="10"/>
        <v>4045</v>
      </c>
      <c r="AN50" s="45">
        <f t="shared" si="10"/>
        <v>21217</v>
      </c>
      <c r="AO50" s="45">
        <f t="shared" si="10"/>
        <v>25790</v>
      </c>
      <c r="AP50" s="45">
        <f t="shared" si="10"/>
        <v>8892</v>
      </c>
      <c r="AQ50" s="45">
        <f t="shared" si="10"/>
        <v>2693</v>
      </c>
      <c r="AR50" s="45">
        <f t="shared" si="10"/>
        <v>5703</v>
      </c>
      <c r="AS50" s="45">
        <f t="shared" si="10"/>
        <v>8976</v>
      </c>
      <c r="AT50" s="45">
        <f t="shared" si="10"/>
        <v>3010</v>
      </c>
      <c r="AU50" s="45">
        <f t="shared" si="10"/>
        <v>20173.5</v>
      </c>
      <c r="AV50" s="45">
        <f t="shared" si="10"/>
        <v>1821</v>
      </c>
      <c r="AW50" s="45">
        <f t="shared" si="10"/>
        <v>11072</v>
      </c>
      <c r="AX50" s="45">
        <f t="shared" si="10"/>
        <v>9988</v>
      </c>
      <c r="AY50" s="45">
        <f t="shared" si="10"/>
        <v>10104</v>
      </c>
      <c r="AZ50" s="45">
        <f t="shared" si="10"/>
        <v>28787</v>
      </c>
      <c r="BA50" s="45">
        <f t="shared" si="10"/>
        <v>13013</v>
      </c>
      <c r="BB50" s="45">
        <f t="shared" si="10"/>
        <v>10172</v>
      </c>
      <c r="BC50" s="45">
        <f t="shared" si="10"/>
        <v>8461</v>
      </c>
      <c r="BD50" s="45">
        <f t="shared" si="10"/>
        <v>6768</v>
      </c>
      <c r="BE50" s="45">
        <f t="shared" si="10"/>
        <v>8890</v>
      </c>
      <c r="BF50" s="45">
        <f t="shared" si="10"/>
        <v>11934</v>
      </c>
      <c r="BG50" s="45">
        <f t="shared" si="10"/>
        <v>50996.4</v>
      </c>
      <c r="BH50" s="45">
        <f t="shared" si="10"/>
        <v>13814</v>
      </c>
    </row>
    <row r="51" spans="1:60" s="49" customFormat="1" ht="16.5" customHeight="1" thickBot="1">
      <c r="A51" s="46"/>
      <c r="B51" s="39" t="s">
        <v>98</v>
      </c>
      <c r="C51" s="47">
        <f>SUM(D51:BH51)</f>
        <v>10123593.799999999</v>
      </c>
      <c r="D51" s="41">
        <f aca="true" t="shared" si="11" ref="D51:AI51">SUM(D50,D35,D30,D18)</f>
        <v>836172</v>
      </c>
      <c r="E51" s="41">
        <f t="shared" si="11"/>
        <v>457379</v>
      </c>
      <c r="F51" s="41">
        <f t="shared" si="11"/>
        <v>956459.1000000001</v>
      </c>
      <c r="G51" s="48">
        <f t="shared" si="11"/>
        <v>628051</v>
      </c>
      <c r="H51" s="41">
        <f t="shared" si="11"/>
        <v>668542.5</v>
      </c>
      <c r="I51" s="41">
        <f t="shared" si="11"/>
        <v>653580</v>
      </c>
      <c r="J51" s="41">
        <f t="shared" si="11"/>
        <v>351889.5</v>
      </c>
      <c r="K51" s="41">
        <f t="shared" si="11"/>
        <v>1201164</v>
      </c>
      <c r="L51" s="41">
        <f t="shared" si="11"/>
        <v>446333.5</v>
      </c>
      <c r="M51" s="41">
        <f t="shared" si="11"/>
        <v>1114067</v>
      </c>
      <c r="N51" s="41">
        <f t="shared" si="11"/>
        <v>527908</v>
      </c>
      <c r="O51" s="41">
        <f t="shared" si="11"/>
        <v>242830</v>
      </c>
      <c r="P51" s="41">
        <f t="shared" si="11"/>
        <v>326463</v>
      </c>
      <c r="Q51" s="41">
        <f t="shared" si="11"/>
        <v>282510.5</v>
      </c>
      <c r="R51" s="41">
        <f t="shared" si="11"/>
        <v>173812.7</v>
      </c>
      <c r="S51" s="41">
        <f t="shared" si="11"/>
        <v>85623</v>
      </c>
      <c r="T51" s="41">
        <f t="shared" si="11"/>
        <v>130266.5</v>
      </c>
      <c r="U51" s="41">
        <f t="shared" si="11"/>
        <v>110121</v>
      </c>
      <c r="V51" s="41">
        <f t="shared" si="11"/>
        <v>55718</v>
      </c>
      <c r="W51" s="41">
        <f t="shared" si="11"/>
        <v>126699</v>
      </c>
      <c r="X51" s="41">
        <f t="shared" si="11"/>
        <v>62700</v>
      </c>
      <c r="Y51" s="41">
        <f t="shared" si="11"/>
        <v>69158.1</v>
      </c>
      <c r="Z51" s="41">
        <f t="shared" si="11"/>
        <v>22370</v>
      </c>
      <c r="AA51" s="41">
        <f t="shared" si="11"/>
        <v>2908</v>
      </c>
      <c r="AB51" s="41">
        <f t="shared" si="11"/>
        <v>11355</v>
      </c>
      <c r="AC51" s="41">
        <f t="shared" si="11"/>
        <v>74587.8</v>
      </c>
      <c r="AD51" s="41">
        <f t="shared" si="11"/>
        <v>26756.4</v>
      </c>
      <c r="AE51" s="41">
        <f t="shared" si="11"/>
        <v>15893</v>
      </c>
      <c r="AF51" s="41">
        <f t="shared" si="11"/>
        <v>13930</v>
      </c>
      <c r="AG51" s="41">
        <f t="shared" si="11"/>
        <v>15678.7</v>
      </c>
      <c r="AH51" s="41">
        <f t="shared" si="11"/>
        <v>14082</v>
      </c>
      <c r="AI51" s="41">
        <f t="shared" si="11"/>
        <v>16866</v>
      </c>
      <c r="AJ51" s="41">
        <f aca="true" t="shared" si="12" ref="AJ51:BH51">SUM(AJ50,AJ35,AJ30,AJ18)</f>
        <v>5393</v>
      </c>
      <c r="AK51" s="41">
        <f t="shared" si="12"/>
        <v>14024</v>
      </c>
      <c r="AL51" s="41">
        <f t="shared" si="12"/>
        <v>2860</v>
      </c>
      <c r="AM51" s="41">
        <f t="shared" si="12"/>
        <v>5261</v>
      </c>
      <c r="AN51" s="41">
        <f t="shared" si="12"/>
        <v>31802</v>
      </c>
      <c r="AO51" s="41">
        <f t="shared" si="12"/>
        <v>38270</v>
      </c>
      <c r="AP51" s="41">
        <f t="shared" si="12"/>
        <v>11956</v>
      </c>
      <c r="AQ51" s="41">
        <f t="shared" si="12"/>
        <v>3761</v>
      </c>
      <c r="AR51" s="41">
        <f t="shared" si="12"/>
        <v>6948</v>
      </c>
      <c r="AS51" s="41">
        <f t="shared" si="12"/>
        <v>11405</v>
      </c>
      <c r="AT51" s="41">
        <f t="shared" si="12"/>
        <v>3680</v>
      </c>
      <c r="AU51" s="41">
        <f t="shared" si="12"/>
        <v>23729.5</v>
      </c>
      <c r="AV51" s="41">
        <f t="shared" si="12"/>
        <v>3139.5</v>
      </c>
      <c r="AW51" s="41">
        <f t="shared" si="12"/>
        <v>17227.5</v>
      </c>
      <c r="AX51" s="41">
        <f t="shared" si="12"/>
        <v>14313</v>
      </c>
      <c r="AY51" s="41">
        <f t="shared" si="12"/>
        <v>14480.1</v>
      </c>
      <c r="AZ51" s="41">
        <f t="shared" si="12"/>
        <v>34236</v>
      </c>
      <c r="BA51" s="41">
        <f t="shared" si="12"/>
        <v>15573</v>
      </c>
      <c r="BB51" s="41">
        <f t="shared" si="12"/>
        <v>16374</v>
      </c>
      <c r="BC51" s="41">
        <f t="shared" si="12"/>
        <v>10371</v>
      </c>
      <c r="BD51" s="41">
        <f t="shared" si="12"/>
        <v>9030</v>
      </c>
      <c r="BE51" s="41">
        <f t="shared" si="12"/>
        <v>11488</v>
      </c>
      <c r="BF51" s="41">
        <f t="shared" si="12"/>
        <v>16522</v>
      </c>
      <c r="BG51" s="41">
        <f t="shared" si="12"/>
        <v>60667.4</v>
      </c>
      <c r="BH51" s="41">
        <f t="shared" si="12"/>
        <v>19208.5</v>
      </c>
    </row>
    <row r="52" spans="1:60" ht="15.75" customHeight="1" thickBot="1">
      <c r="A52" s="14"/>
      <c r="B52" s="50" t="s">
        <v>99</v>
      </c>
      <c r="C52" s="16"/>
      <c r="D52" s="16"/>
      <c r="E52" s="16"/>
      <c r="F52" s="16"/>
      <c r="G52" s="1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</row>
    <row r="53" spans="1:60" ht="12.75" thickBot="1">
      <c r="A53" s="22" t="s">
        <v>100</v>
      </c>
      <c r="B53" s="19" t="s">
        <v>101</v>
      </c>
      <c r="C53" s="20">
        <f>SUM(D53:BH53)</f>
        <v>7703933.900000001</v>
      </c>
      <c r="D53" s="20">
        <v>647842</v>
      </c>
      <c r="E53" s="20">
        <v>343589</v>
      </c>
      <c r="F53" s="20">
        <v>497625.8</v>
      </c>
      <c r="G53" s="20">
        <v>594571</v>
      </c>
      <c r="H53" s="20">
        <v>619609.1</v>
      </c>
      <c r="I53" s="20">
        <v>650580</v>
      </c>
      <c r="J53" s="20">
        <v>250672.1</v>
      </c>
      <c r="K53" s="20">
        <v>645980</v>
      </c>
      <c r="L53" s="20">
        <v>301232.7</v>
      </c>
      <c r="M53" s="20">
        <v>623536</v>
      </c>
      <c r="N53" s="20">
        <v>408958</v>
      </c>
      <c r="O53" s="20">
        <v>252930</v>
      </c>
      <c r="P53" s="20">
        <v>301011.6</v>
      </c>
      <c r="Q53" s="20">
        <v>236557.9</v>
      </c>
      <c r="R53" s="20">
        <v>170872.7</v>
      </c>
      <c r="S53" s="20">
        <v>75222</v>
      </c>
      <c r="T53" s="20">
        <v>153571.6</v>
      </c>
      <c r="U53" s="20">
        <v>92791.2</v>
      </c>
      <c r="V53" s="20">
        <v>56800</v>
      </c>
      <c r="W53" s="20">
        <v>105276</v>
      </c>
      <c r="X53" s="20">
        <v>62400</v>
      </c>
      <c r="Y53" s="20">
        <v>65162.4</v>
      </c>
      <c r="Z53" s="20">
        <v>18696</v>
      </c>
      <c r="AA53" s="20">
        <v>2334</v>
      </c>
      <c r="AB53" s="20">
        <v>10325</v>
      </c>
      <c r="AC53" s="20">
        <v>50746.8</v>
      </c>
      <c r="AD53" s="20">
        <v>21700.5</v>
      </c>
      <c r="AE53" s="20">
        <v>15893</v>
      </c>
      <c r="AF53" s="20">
        <v>14780</v>
      </c>
      <c r="AG53" s="20">
        <v>16722.7</v>
      </c>
      <c r="AH53" s="20">
        <v>14668.9</v>
      </c>
      <c r="AI53" s="20">
        <v>17866</v>
      </c>
      <c r="AJ53" s="20">
        <v>5393</v>
      </c>
      <c r="AK53" s="20">
        <v>13624</v>
      </c>
      <c r="AL53" s="20">
        <v>2860</v>
      </c>
      <c r="AM53" s="20">
        <v>6544</v>
      </c>
      <c r="AN53" s="20">
        <v>27236</v>
      </c>
      <c r="AO53" s="20">
        <v>36665</v>
      </c>
      <c r="AP53" s="20">
        <v>10149</v>
      </c>
      <c r="AQ53" s="20">
        <v>3761</v>
      </c>
      <c r="AR53" s="20">
        <v>6864</v>
      </c>
      <c r="AS53" s="20">
        <v>13231</v>
      </c>
      <c r="AT53" s="20">
        <v>3680</v>
      </c>
      <c r="AU53" s="20">
        <v>21060.5</v>
      </c>
      <c r="AV53" s="20">
        <v>3139.5</v>
      </c>
      <c r="AW53" s="20">
        <v>16064</v>
      </c>
      <c r="AX53" s="20">
        <v>14288</v>
      </c>
      <c r="AY53" s="20">
        <v>10832</v>
      </c>
      <c r="AZ53" s="20">
        <v>26736</v>
      </c>
      <c r="BA53" s="20">
        <v>10473</v>
      </c>
      <c r="BB53" s="20">
        <v>11540</v>
      </c>
      <c r="BC53" s="20">
        <v>10559</v>
      </c>
      <c r="BD53" s="20">
        <v>8210</v>
      </c>
      <c r="BE53" s="20">
        <v>11613</v>
      </c>
      <c r="BF53" s="20">
        <v>13975</v>
      </c>
      <c r="BG53" s="20">
        <v>53388.9</v>
      </c>
      <c r="BH53" s="20">
        <v>21524</v>
      </c>
    </row>
    <row r="54" spans="1:60" ht="12.75" thickBot="1">
      <c r="A54" s="36" t="s">
        <v>102</v>
      </c>
      <c r="B54" s="37" t="s">
        <v>103</v>
      </c>
      <c r="C54" s="25">
        <f>SUM(D54:BH54)</f>
        <v>4274334.4</v>
      </c>
      <c r="D54" s="25">
        <v>193330</v>
      </c>
      <c r="E54" s="25">
        <v>113790</v>
      </c>
      <c r="F54" s="25">
        <v>669643.7</v>
      </c>
      <c r="G54" s="25">
        <v>397549</v>
      </c>
      <c r="H54" s="25">
        <v>128082.9</v>
      </c>
      <c r="I54" s="25">
        <v>155000</v>
      </c>
      <c r="J54" s="25">
        <v>273485.7</v>
      </c>
      <c r="K54" s="25">
        <v>582384</v>
      </c>
      <c r="L54" s="25">
        <v>149003.1</v>
      </c>
      <c r="M54" s="25">
        <v>786077</v>
      </c>
      <c r="N54" s="25">
        <v>276330</v>
      </c>
      <c r="O54" s="25">
        <v>100200</v>
      </c>
      <c r="P54" s="25">
        <v>1401.2</v>
      </c>
      <c r="Q54" s="25">
        <v>68570</v>
      </c>
      <c r="R54" s="25">
        <v>2940</v>
      </c>
      <c r="S54" s="25">
        <v>10401</v>
      </c>
      <c r="T54" s="25">
        <v>172857</v>
      </c>
      <c r="U54" s="25">
        <v>24155</v>
      </c>
      <c r="V54" s="25">
        <v>4400</v>
      </c>
      <c r="W54" s="25">
        <v>34015</v>
      </c>
      <c r="X54" s="25">
        <v>300</v>
      </c>
      <c r="Y54" s="25">
        <v>1901.6</v>
      </c>
      <c r="Z54" s="25">
        <v>2409</v>
      </c>
      <c r="AA54" s="25">
        <v>574</v>
      </c>
      <c r="AB54" s="25">
        <v>1030</v>
      </c>
      <c r="AC54" s="25">
        <v>40231</v>
      </c>
      <c r="AD54" s="25">
        <v>576.1</v>
      </c>
      <c r="AE54" s="25"/>
      <c r="AF54" s="25">
        <v>3150</v>
      </c>
      <c r="AG54" s="25">
        <v>590</v>
      </c>
      <c r="AH54" s="25">
        <v>2513.1</v>
      </c>
      <c r="AI54" s="25">
        <v>500</v>
      </c>
      <c r="AJ54" s="25"/>
      <c r="AK54" s="25">
        <v>400</v>
      </c>
      <c r="AL54" s="25"/>
      <c r="AM54" s="25">
        <v>4317</v>
      </c>
      <c r="AN54" s="25">
        <v>10248</v>
      </c>
      <c r="AO54" s="25">
        <v>3720</v>
      </c>
      <c r="AP54" s="25">
        <v>1639</v>
      </c>
      <c r="AQ54" s="25"/>
      <c r="AR54" s="25">
        <v>84</v>
      </c>
      <c r="AS54" s="25">
        <v>445</v>
      </c>
      <c r="AT54" s="25"/>
      <c r="AU54" s="25">
        <v>2669</v>
      </c>
      <c r="AV54" s="25"/>
      <c r="AW54" s="25">
        <v>1163.5</v>
      </c>
      <c r="AX54" s="25">
        <v>25</v>
      </c>
      <c r="AY54" s="25">
        <v>4610</v>
      </c>
      <c r="AZ54" s="25">
        <v>13628</v>
      </c>
      <c r="BA54" s="25">
        <v>5100</v>
      </c>
      <c r="BB54" s="25">
        <v>6904</v>
      </c>
      <c r="BC54" s="25">
        <v>450</v>
      </c>
      <c r="BD54" s="25">
        <v>3480</v>
      </c>
      <c r="BE54" s="25">
        <v>919.3</v>
      </c>
      <c r="BF54" s="25">
        <v>2547</v>
      </c>
      <c r="BG54" s="25">
        <v>12944.2</v>
      </c>
      <c r="BH54" s="25">
        <v>1652</v>
      </c>
    </row>
    <row r="55" spans="1:60" s="49" customFormat="1" ht="15" thickBot="1">
      <c r="A55" s="46"/>
      <c r="B55" s="39" t="s">
        <v>104</v>
      </c>
      <c r="C55" s="47">
        <f>SUM(D55:BH55)</f>
        <v>11978268.299999999</v>
      </c>
      <c r="D55" s="41">
        <f aca="true" t="shared" si="13" ref="D55:BH55">SUM(D53:D54)</f>
        <v>841172</v>
      </c>
      <c r="E55" s="41">
        <f t="shared" si="13"/>
        <v>457379</v>
      </c>
      <c r="F55" s="41">
        <f t="shared" si="13"/>
        <v>1167269.5</v>
      </c>
      <c r="G55" s="52">
        <f t="shared" si="13"/>
        <v>992120</v>
      </c>
      <c r="H55" s="41">
        <f t="shared" si="13"/>
        <v>747692</v>
      </c>
      <c r="I55" s="41">
        <f t="shared" si="13"/>
        <v>805580</v>
      </c>
      <c r="J55" s="41">
        <f t="shared" si="13"/>
        <v>524157.80000000005</v>
      </c>
      <c r="K55" s="41">
        <f t="shared" si="13"/>
        <v>1228364</v>
      </c>
      <c r="L55" s="41">
        <f t="shared" si="13"/>
        <v>450235.80000000005</v>
      </c>
      <c r="M55" s="41">
        <f t="shared" si="13"/>
        <v>1409613</v>
      </c>
      <c r="N55" s="41">
        <f t="shared" si="13"/>
        <v>685288</v>
      </c>
      <c r="O55" s="41">
        <f t="shared" si="13"/>
        <v>353130</v>
      </c>
      <c r="P55" s="41">
        <f t="shared" si="13"/>
        <v>302412.8</v>
      </c>
      <c r="Q55" s="41">
        <f t="shared" si="13"/>
        <v>305127.9</v>
      </c>
      <c r="R55" s="41">
        <f t="shared" si="13"/>
        <v>173812.7</v>
      </c>
      <c r="S55" s="41">
        <f t="shared" si="13"/>
        <v>85623</v>
      </c>
      <c r="T55" s="41">
        <f t="shared" si="13"/>
        <v>326428.6</v>
      </c>
      <c r="U55" s="41">
        <f t="shared" si="13"/>
        <v>116946.2</v>
      </c>
      <c r="V55" s="41">
        <f t="shared" si="13"/>
        <v>61200</v>
      </c>
      <c r="W55" s="41">
        <f t="shared" si="13"/>
        <v>139291</v>
      </c>
      <c r="X55" s="41">
        <f t="shared" si="13"/>
        <v>62700</v>
      </c>
      <c r="Y55" s="41">
        <f t="shared" si="13"/>
        <v>67064</v>
      </c>
      <c r="Z55" s="41">
        <f t="shared" si="13"/>
        <v>21105</v>
      </c>
      <c r="AA55" s="41">
        <f t="shared" si="13"/>
        <v>2908</v>
      </c>
      <c r="AB55" s="41">
        <f t="shared" si="13"/>
        <v>11355</v>
      </c>
      <c r="AC55" s="41">
        <f t="shared" si="13"/>
        <v>90977.8</v>
      </c>
      <c r="AD55" s="41">
        <f t="shared" si="13"/>
        <v>22276.6</v>
      </c>
      <c r="AE55" s="41">
        <f t="shared" si="13"/>
        <v>15893</v>
      </c>
      <c r="AF55" s="41">
        <f t="shared" si="13"/>
        <v>17930</v>
      </c>
      <c r="AG55" s="41">
        <f t="shared" si="13"/>
        <v>17312.7</v>
      </c>
      <c r="AH55" s="41">
        <f t="shared" si="13"/>
        <v>17182</v>
      </c>
      <c r="AI55" s="41">
        <f t="shared" si="13"/>
        <v>18366</v>
      </c>
      <c r="AJ55" s="41">
        <f t="shared" si="13"/>
        <v>5393</v>
      </c>
      <c r="AK55" s="41">
        <f t="shared" si="13"/>
        <v>14024</v>
      </c>
      <c r="AL55" s="41">
        <f t="shared" si="13"/>
        <v>2860</v>
      </c>
      <c r="AM55" s="41">
        <f t="shared" si="13"/>
        <v>10861</v>
      </c>
      <c r="AN55" s="41">
        <f t="shared" si="13"/>
        <v>37484</v>
      </c>
      <c r="AO55" s="41">
        <f t="shared" si="13"/>
        <v>40385</v>
      </c>
      <c r="AP55" s="41">
        <f t="shared" si="13"/>
        <v>11788</v>
      </c>
      <c r="AQ55" s="41">
        <f t="shared" si="13"/>
        <v>3761</v>
      </c>
      <c r="AR55" s="41">
        <f t="shared" si="13"/>
        <v>6948</v>
      </c>
      <c r="AS55" s="41">
        <f t="shared" si="13"/>
        <v>13676</v>
      </c>
      <c r="AT55" s="41">
        <f t="shared" si="13"/>
        <v>3680</v>
      </c>
      <c r="AU55" s="41">
        <f t="shared" si="13"/>
        <v>23729.5</v>
      </c>
      <c r="AV55" s="41">
        <f t="shared" si="13"/>
        <v>3139.5</v>
      </c>
      <c r="AW55" s="41">
        <f t="shared" si="13"/>
        <v>17227.5</v>
      </c>
      <c r="AX55" s="41">
        <f t="shared" si="13"/>
        <v>14313</v>
      </c>
      <c r="AY55" s="41">
        <f t="shared" si="13"/>
        <v>15442</v>
      </c>
      <c r="AZ55" s="41">
        <f t="shared" si="13"/>
        <v>40364</v>
      </c>
      <c r="BA55" s="41">
        <f t="shared" si="13"/>
        <v>15573</v>
      </c>
      <c r="BB55" s="41">
        <f t="shared" si="13"/>
        <v>18444</v>
      </c>
      <c r="BC55" s="41">
        <f t="shared" si="13"/>
        <v>11009</v>
      </c>
      <c r="BD55" s="41">
        <f t="shared" si="13"/>
        <v>11690</v>
      </c>
      <c r="BE55" s="41">
        <f t="shared" si="13"/>
        <v>12532.3</v>
      </c>
      <c r="BF55" s="41">
        <f t="shared" si="13"/>
        <v>16522</v>
      </c>
      <c r="BG55" s="41">
        <f t="shared" si="13"/>
        <v>66333.1</v>
      </c>
      <c r="BH55" s="41">
        <f t="shared" si="13"/>
        <v>23176</v>
      </c>
    </row>
    <row r="56" spans="1:60" s="49" customFormat="1" ht="15" thickBot="1">
      <c r="A56" s="46"/>
      <c r="B56" s="39" t="s">
        <v>105</v>
      </c>
      <c r="C56" s="51">
        <f>SUM(D56:BH56)</f>
        <v>-1854674.5</v>
      </c>
      <c r="D56" s="41">
        <f aca="true" t="shared" si="14" ref="D56:BH56">D51-D55</f>
        <v>-5000</v>
      </c>
      <c r="E56" s="41">
        <f t="shared" si="14"/>
        <v>0</v>
      </c>
      <c r="F56" s="41">
        <f t="shared" si="14"/>
        <v>-210810.3999999999</v>
      </c>
      <c r="G56" s="48">
        <f t="shared" si="14"/>
        <v>-364069</v>
      </c>
      <c r="H56" s="41">
        <f t="shared" si="14"/>
        <v>-79149.5</v>
      </c>
      <c r="I56" s="41">
        <f t="shared" si="14"/>
        <v>-152000</v>
      </c>
      <c r="J56" s="41">
        <f t="shared" si="14"/>
        <v>-172268.30000000005</v>
      </c>
      <c r="K56" s="41">
        <f t="shared" si="14"/>
        <v>-27200</v>
      </c>
      <c r="L56" s="41">
        <f t="shared" si="14"/>
        <v>-3902.3000000000466</v>
      </c>
      <c r="M56" s="41">
        <f t="shared" si="14"/>
        <v>-295546</v>
      </c>
      <c r="N56" s="41">
        <f t="shared" si="14"/>
        <v>-157380</v>
      </c>
      <c r="O56" s="41">
        <f t="shared" si="14"/>
        <v>-110300</v>
      </c>
      <c r="P56" s="41">
        <f t="shared" si="14"/>
        <v>24050.20000000001</v>
      </c>
      <c r="Q56" s="41">
        <f t="shared" si="14"/>
        <v>-22617.400000000023</v>
      </c>
      <c r="R56" s="41">
        <f t="shared" si="14"/>
        <v>0</v>
      </c>
      <c r="S56" s="41">
        <f t="shared" si="14"/>
        <v>0</v>
      </c>
      <c r="T56" s="41">
        <f t="shared" si="14"/>
        <v>-196162.09999999998</v>
      </c>
      <c r="U56" s="41">
        <f t="shared" si="14"/>
        <v>-6825.199999999997</v>
      </c>
      <c r="V56" s="41">
        <f t="shared" si="14"/>
        <v>-5482</v>
      </c>
      <c r="W56" s="41">
        <f t="shared" si="14"/>
        <v>-12592</v>
      </c>
      <c r="X56" s="41">
        <f t="shared" si="14"/>
        <v>0</v>
      </c>
      <c r="Y56" s="41">
        <f t="shared" si="14"/>
        <v>2094.100000000006</v>
      </c>
      <c r="Z56" s="41">
        <f t="shared" si="14"/>
        <v>1265</v>
      </c>
      <c r="AA56" s="41">
        <f t="shared" si="14"/>
        <v>0</v>
      </c>
      <c r="AB56" s="41">
        <f t="shared" si="14"/>
        <v>0</v>
      </c>
      <c r="AC56" s="41">
        <f t="shared" si="14"/>
        <v>-16390</v>
      </c>
      <c r="AD56" s="41">
        <f t="shared" si="14"/>
        <v>4479.800000000003</v>
      </c>
      <c r="AE56" s="41">
        <f t="shared" si="14"/>
        <v>0</v>
      </c>
      <c r="AF56" s="41">
        <f t="shared" si="14"/>
        <v>-4000</v>
      </c>
      <c r="AG56" s="41">
        <f t="shared" si="14"/>
        <v>-1634</v>
      </c>
      <c r="AH56" s="41">
        <f t="shared" si="14"/>
        <v>-3100</v>
      </c>
      <c r="AI56" s="41">
        <f t="shared" si="14"/>
        <v>-1500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-5600</v>
      </c>
      <c r="AN56" s="41">
        <f t="shared" si="14"/>
        <v>-5682</v>
      </c>
      <c r="AO56" s="41">
        <f t="shared" si="14"/>
        <v>-2115</v>
      </c>
      <c r="AP56" s="41">
        <f t="shared" si="14"/>
        <v>168</v>
      </c>
      <c r="AQ56" s="41">
        <f t="shared" si="14"/>
        <v>0</v>
      </c>
      <c r="AR56" s="41">
        <f t="shared" si="14"/>
        <v>0</v>
      </c>
      <c r="AS56" s="41">
        <f t="shared" si="14"/>
        <v>-2271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-961.8999999999996</v>
      </c>
      <c r="AZ56" s="41">
        <f t="shared" si="14"/>
        <v>-6128</v>
      </c>
      <c r="BA56" s="41">
        <f t="shared" si="14"/>
        <v>0</v>
      </c>
      <c r="BB56" s="41">
        <f t="shared" si="14"/>
        <v>-2070</v>
      </c>
      <c r="BC56" s="41">
        <f t="shared" si="14"/>
        <v>-638</v>
      </c>
      <c r="BD56" s="41">
        <f t="shared" si="14"/>
        <v>-2660</v>
      </c>
      <c r="BE56" s="41">
        <f t="shared" si="14"/>
        <v>-1044.2999999999993</v>
      </c>
      <c r="BF56" s="41">
        <f t="shared" si="14"/>
        <v>0</v>
      </c>
      <c r="BG56" s="41">
        <f t="shared" si="14"/>
        <v>-5665.700000000004</v>
      </c>
      <c r="BH56" s="41">
        <f t="shared" si="14"/>
        <v>-3967.5</v>
      </c>
    </row>
    <row r="57" spans="1:60" s="56" customFormat="1" ht="15" thickBot="1">
      <c r="A57" s="53"/>
      <c r="B57" s="54"/>
      <c r="C57" s="67"/>
      <c r="D57" s="55"/>
      <c r="E57" s="55"/>
      <c r="F57" s="55"/>
      <c r="G57" s="68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</row>
    <row r="58" spans="1:60" ht="15" thickBot="1">
      <c r="A58" s="14"/>
      <c r="B58" s="50" t="s">
        <v>106</v>
      </c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</row>
    <row r="59" spans="1:60" ht="12">
      <c r="A59" s="22" t="s">
        <v>127</v>
      </c>
      <c r="B59" s="19" t="s">
        <v>128</v>
      </c>
      <c r="C59" s="20">
        <f aca="true" t="shared" si="15" ref="C59:C67">SUM(D59:BH59)</f>
        <v>0</v>
      </c>
      <c r="D59" s="20"/>
      <c r="E59" s="20"/>
      <c r="F59" s="20"/>
      <c r="G59" s="21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1:60" ht="12">
      <c r="A60" s="22" t="s">
        <v>129</v>
      </c>
      <c r="B60" s="19" t="s">
        <v>130</v>
      </c>
      <c r="C60" s="20">
        <f t="shared" si="15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ht="12">
      <c r="A61" s="22" t="s">
        <v>131</v>
      </c>
      <c r="B61" s="19" t="s">
        <v>132</v>
      </c>
      <c r="C61" s="20">
        <f t="shared" si="15"/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</row>
    <row r="62" spans="1:60" ht="12">
      <c r="A62" s="22" t="s">
        <v>133</v>
      </c>
      <c r="B62" s="19" t="s">
        <v>134</v>
      </c>
      <c r="C62" s="20">
        <f t="shared" si="15"/>
        <v>-27830.9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>
        <v>-24050.2</v>
      </c>
      <c r="Q62" s="20"/>
      <c r="R62" s="20"/>
      <c r="S62" s="20"/>
      <c r="T62" s="20"/>
      <c r="U62" s="20"/>
      <c r="V62" s="20"/>
      <c r="W62" s="20"/>
      <c r="X62" s="20"/>
      <c r="Y62" s="20">
        <v>-2000</v>
      </c>
      <c r="Z62" s="20">
        <v>-109.5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>
        <v>-1671.2</v>
      </c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</row>
    <row r="63" spans="1:60" s="73" customFormat="1" ht="12">
      <c r="A63" s="70">
        <v>8115</v>
      </c>
      <c r="B63" s="71" t="s">
        <v>107</v>
      </c>
      <c r="C63" s="72">
        <f t="shared" si="15"/>
        <v>1901271.2999999998</v>
      </c>
      <c r="D63" s="72"/>
      <c r="E63" s="72"/>
      <c r="F63" s="72">
        <v>210810.4</v>
      </c>
      <c r="G63" s="72">
        <v>364069</v>
      </c>
      <c r="H63" s="72">
        <v>78149.5</v>
      </c>
      <c r="I63" s="72">
        <v>3000</v>
      </c>
      <c r="J63" s="72">
        <v>186152.4</v>
      </c>
      <c r="K63" s="72">
        <v>41940</v>
      </c>
      <c r="L63" s="72">
        <v>3902.3</v>
      </c>
      <c r="M63" s="72">
        <v>295546</v>
      </c>
      <c r="N63" s="72">
        <v>157380</v>
      </c>
      <c r="O63" s="72">
        <v>110300</v>
      </c>
      <c r="P63" s="72"/>
      <c r="Q63" s="72">
        <v>26667.4</v>
      </c>
      <c r="R63" s="72"/>
      <c r="S63" s="72"/>
      <c r="T63" s="72">
        <v>197662.1</v>
      </c>
      <c r="U63" s="72">
        <v>6825.2</v>
      </c>
      <c r="V63" s="72">
        <v>5482</v>
      </c>
      <c r="W63" s="72">
        <v>139291</v>
      </c>
      <c r="X63" s="72"/>
      <c r="Y63" s="72"/>
      <c r="Z63" s="72"/>
      <c r="AA63" s="72"/>
      <c r="AB63" s="72"/>
      <c r="AC63" s="72">
        <v>16390</v>
      </c>
      <c r="AD63" s="72"/>
      <c r="AE63" s="72"/>
      <c r="AF63" s="72">
        <v>5500</v>
      </c>
      <c r="AG63" s="72">
        <v>1634</v>
      </c>
      <c r="AH63" s="72">
        <v>3100</v>
      </c>
      <c r="AI63" s="72">
        <v>1500</v>
      </c>
      <c r="AJ63" s="72"/>
      <c r="AK63" s="72"/>
      <c r="AL63" s="72"/>
      <c r="AM63" s="72">
        <v>5600</v>
      </c>
      <c r="AN63" s="72">
        <v>5682</v>
      </c>
      <c r="AO63" s="72">
        <v>2115</v>
      </c>
      <c r="AP63" s="72">
        <v>832</v>
      </c>
      <c r="AQ63" s="72"/>
      <c r="AR63" s="72"/>
      <c r="AS63" s="72">
        <v>2271</v>
      </c>
      <c r="AT63" s="72"/>
      <c r="AU63" s="72">
        <v>1671.2</v>
      </c>
      <c r="AV63" s="72"/>
      <c r="AW63" s="72"/>
      <c r="AX63" s="72"/>
      <c r="AY63" s="72">
        <v>961.9</v>
      </c>
      <c r="AZ63" s="72">
        <v>6128</v>
      </c>
      <c r="BA63" s="72"/>
      <c r="BB63" s="72">
        <v>2070</v>
      </c>
      <c r="BC63" s="72">
        <v>638</v>
      </c>
      <c r="BD63" s="72">
        <v>2660</v>
      </c>
      <c r="BE63" s="72">
        <v>1044.3</v>
      </c>
      <c r="BF63" s="72"/>
      <c r="BG63" s="72">
        <v>5665.7</v>
      </c>
      <c r="BH63" s="72">
        <v>8630.9</v>
      </c>
    </row>
    <row r="64" spans="1:60" s="73" customFormat="1" ht="12">
      <c r="A64" s="70">
        <v>8115</v>
      </c>
      <c r="B64" s="71" t="s">
        <v>108</v>
      </c>
      <c r="C64" s="74">
        <f t="shared" si="15"/>
        <v>-156870.4</v>
      </c>
      <c r="D64" s="72"/>
      <c r="E64" s="72"/>
      <c r="F64" s="72"/>
      <c r="G64" s="72"/>
      <c r="H64" s="72"/>
      <c r="I64" s="72"/>
      <c r="J64" s="72">
        <v>-13884.1</v>
      </c>
      <c r="K64" s="72"/>
      <c r="L64" s="72"/>
      <c r="M64" s="72"/>
      <c r="N64" s="72"/>
      <c r="O64" s="72"/>
      <c r="P64" s="72"/>
      <c r="Q64" s="72">
        <v>-4050</v>
      </c>
      <c r="R64" s="72"/>
      <c r="S64" s="72"/>
      <c r="T64" s="72">
        <v>-1500</v>
      </c>
      <c r="U64" s="72"/>
      <c r="V64" s="72"/>
      <c r="W64" s="72">
        <v>-126699</v>
      </c>
      <c r="X64" s="72"/>
      <c r="Y64" s="72">
        <v>-94.1</v>
      </c>
      <c r="Z64" s="72"/>
      <c r="AA64" s="72"/>
      <c r="AB64" s="72"/>
      <c r="AC64" s="72"/>
      <c r="AD64" s="72">
        <v>-4479.8</v>
      </c>
      <c r="AE64" s="72"/>
      <c r="AF64" s="72">
        <v>-1500</v>
      </c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>
        <v>-4663.4</v>
      </c>
    </row>
    <row r="65" spans="1:60" ht="12">
      <c r="A65" s="22">
        <v>8115</v>
      </c>
      <c r="B65" s="19" t="s">
        <v>109</v>
      </c>
      <c r="C65" s="20">
        <f>C63+C64</f>
        <v>1744400.9</v>
      </c>
      <c r="D65" s="20">
        <f>D63+D64</f>
        <v>0</v>
      </c>
      <c r="E65" s="20">
        <f aca="true" t="shared" si="16" ref="E65:BH65">E63+E64</f>
        <v>0</v>
      </c>
      <c r="F65" s="20">
        <f t="shared" si="16"/>
        <v>210810.4</v>
      </c>
      <c r="G65" s="20">
        <f t="shared" si="16"/>
        <v>364069</v>
      </c>
      <c r="H65" s="20">
        <f t="shared" si="16"/>
        <v>78149.5</v>
      </c>
      <c r="I65" s="20">
        <f t="shared" si="16"/>
        <v>3000</v>
      </c>
      <c r="J65" s="20">
        <f t="shared" si="16"/>
        <v>172268.3</v>
      </c>
      <c r="K65" s="20">
        <f t="shared" si="16"/>
        <v>41940</v>
      </c>
      <c r="L65" s="20">
        <f t="shared" si="16"/>
        <v>3902.3</v>
      </c>
      <c r="M65" s="20">
        <f t="shared" si="16"/>
        <v>295546</v>
      </c>
      <c r="N65" s="20">
        <f t="shared" si="16"/>
        <v>157380</v>
      </c>
      <c r="O65" s="20">
        <f t="shared" si="16"/>
        <v>110300</v>
      </c>
      <c r="P65" s="20">
        <f t="shared" si="16"/>
        <v>0</v>
      </c>
      <c r="Q65" s="20">
        <f t="shared" si="16"/>
        <v>22617.4</v>
      </c>
      <c r="R65" s="20">
        <f t="shared" si="16"/>
        <v>0</v>
      </c>
      <c r="S65" s="20">
        <f t="shared" si="16"/>
        <v>0</v>
      </c>
      <c r="T65" s="20">
        <f t="shared" si="16"/>
        <v>196162.1</v>
      </c>
      <c r="U65" s="20">
        <f t="shared" si="16"/>
        <v>6825.2</v>
      </c>
      <c r="V65" s="20">
        <f t="shared" si="16"/>
        <v>5482</v>
      </c>
      <c r="W65" s="20">
        <f t="shared" si="16"/>
        <v>12592</v>
      </c>
      <c r="X65" s="20">
        <f t="shared" si="16"/>
        <v>0</v>
      </c>
      <c r="Y65" s="20">
        <f t="shared" si="16"/>
        <v>-94.1</v>
      </c>
      <c r="Z65" s="20">
        <f t="shared" si="16"/>
        <v>0</v>
      </c>
      <c r="AA65" s="20">
        <f t="shared" si="16"/>
        <v>0</v>
      </c>
      <c r="AB65" s="20">
        <f t="shared" si="16"/>
        <v>0</v>
      </c>
      <c r="AC65" s="20">
        <f t="shared" si="16"/>
        <v>16390</v>
      </c>
      <c r="AD65" s="20">
        <f t="shared" si="16"/>
        <v>-4479.8</v>
      </c>
      <c r="AE65" s="20">
        <f t="shared" si="16"/>
        <v>0</v>
      </c>
      <c r="AF65" s="20">
        <f t="shared" si="16"/>
        <v>4000</v>
      </c>
      <c r="AG65" s="20">
        <f t="shared" si="16"/>
        <v>1634</v>
      </c>
      <c r="AH65" s="20">
        <f t="shared" si="16"/>
        <v>3100</v>
      </c>
      <c r="AI65" s="20">
        <f t="shared" si="16"/>
        <v>1500</v>
      </c>
      <c r="AJ65" s="20">
        <f t="shared" si="16"/>
        <v>0</v>
      </c>
      <c r="AK65" s="20">
        <f t="shared" si="16"/>
        <v>0</v>
      </c>
      <c r="AL65" s="20">
        <f t="shared" si="16"/>
        <v>0</v>
      </c>
      <c r="AM65" s="20">
        <f t="shared" si="16"/>
        <v>5600</v>
      </c>
      <c r="AN65" s="20">
        <f t="shared" si="16"/>
        <v>5682</v>
      </c>
      <c r="AO65" s="20">
        <f t="shared" si="16"/>
        <v>2115</v>
      </c>
      <c r="AP65" s="20">
        <f t="shared" si="16"/>
        <v>832</v>
      </c>
      <c r="AQ65" s="20">
        <f t="shared" si="16"/>
        <v>0</v>
      </c>
      <c r="AR65" s="20">
        <f t="shared" si="16"/>
        <v>0</v>
      </c>
      <c r="AS65" s="20">
        <f t="shared" si="16"/>
        <v>2271</v>
      </c>
      <c r="AT65" s="20">
        <f t="shared" si="16"/>
        <v>0</v>
      </c>
      <c r="AU65" s="20">
        <f t="shared" si="16"/>
        <v>1671.2</v>
      </c>
      <c r="AV65" s="20">
        <f t="shared" si="16"/>
        <v>0</v>
      </c>
      <c r="AW65" s="20">
        <f t="shared" si="16"/>
        <v>0</v>
      </c>
      <c r="AX65" s="20">
        <f t="shared" si="16"/>
        <v>0</v>
      </c>
      <c r="AY65" s="20">
        <f t="shared" si="16"/>
        <v>961.9</v>
      </c>
      <c r="AZ65" s="20">
        <f t="shared" si="16"/>
        <v>6128</v>
      </c>
      <c r="BA65" s="20">
        <f t="shared" si="16"/>
        <v>0</v>
      </c>
      <c r="BB65" s="20">
        <f t="shared" si="16"/>
        <v>2070</v>
      </c>
      <c r="BC65" s="20">
        <f t="shared" si="16"/>
        <v>638</v>
      </c>
      <c r="BD65" s="20">
        <f t="shared" si="16"/>
        <v>2660</v>
      </c>
      <c r="BE65" s="20">
        <f t="shared" si="16"/>
        <v>1044.3</v>
      </c>
      <c r="BF65" s="20">
        <f t="shared" si="16"/>
        <v>0</v>
      </c>
      <c r="BG65" s="20">
        <f t="shared" si="16"/>
        <v>5665.7</v>
      </c>
      <c r="BH65" s="20">
        <f t="shared" si="16"/>
        <v>3967.5</v>
      </c>
    </row>
    <row r="66" spans="1:60" ht="12">
      <c r="A66" s="22" t="s">
        <v>135</v>
      </c>
      <c r="B66" s="19" t="s">
        <v>122</v>
      </c>
      <c r="C66" s="20">
        <f t="shared" si="15"/>
        <v>155000</v>
      </c>
      <c r="D66" s="20">
        <v>5000</v>
      </c>
      <c r="E66" s="20"/>
      <c r="F66" s="20"/>
      <c r="G66" s="21"/>
      <c r="H66" s="20">
        <v>1000</v>
      </c>
      <c r="I66" s="20">
        <v>149000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7" spans="1:60" ht="12">
      <c r="A67" s="22" t="s">
        <v>136</v>
      </c>
      <c r="B67" s="19" t="s">
        <v>123</v>
      </c>
      <c r="C67" s="20">
        <f t="shared" si="15"/>
        <v>-16895.5</v>
      </c>
      <c r="D67" s="20"/>
      <c r="E67" s="20"/>
      <c r="F67" s="20"/>
      <c r="G67" s="21"/>
      <c r="H67" s="20"/>
      <c r="I67" s="20"/>
      <c r="J67" s="20"/>
      <c r="K67" s="20">
        <v>-14740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>
        <v>-1155.5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>
        <v>-1000</v>
      </c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</row>
    <row r="68" spans="1:60" ht="12.75" thickBot="1">
      <c r="A68" s="57">
        <v>8902</v>
      </c>
      <c r="B68" s="58" t="s">
        <v>137</v>
      </c>
      <c r="C68" s="20">
        <f>SUM(D68:BH68)</f>
        <v>0</v>
      </c>
      <c r="D68" s="59"/>
      <c r="E68" s="59"/>
      <c r="F68" s="59"/>
      <c r="G68" s="21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</row>
    <row r="69" spans="1:60" s="33" customFormat="1" ht="12.75" thickBot="1">
      <c r="A69" s="57"/>
      <c r="B69" s="58"/>
      <c r="C69" s="32"/>
      <c r="D69" s="60"/>
      <c r="E69" s="60"/>
      <c r="F69" s="60"/>
      <c r="G69" s="32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</row>
    <row r="70" spans="1:60" s="49" customFormat="1" ht="15" thickBot="1">
      <c r="A70" s="46"/>
      <c r="B70" s="39" t="s">
        <v>110</v>
      </c>
      <c r="C70" s="41">
        <f>SUM(C65:C68,C59:C62)</f>
        <v>1854674.5</v>
      </c>
      <c r="D70" s="41">
        <f aca="true" t="shared" si="17" ref="D70:BH70">SUM(D65:D68,D59:D62)</f>
        <v>5000</v>
      </c>
      <c r="E70" s="41">
        <f t="shared" si="17"/>
        <v>0</v>
      </c>
      <c r="F70" s="41">
        <f t="shared" si="17"/>
        <v>210810.4</v>
      </c>
      <c r="G70" s="41">
        <f t="shared" si="17"/>
        <v>364069</v>
      </c>
      <c r="H70" s="41">
        <f t="shared" si="17"/>
        <v>79149.5</v>
      </c>
      <c r="I70" s="41">
        <f t="shared" si="17"/>
        <v>152000</v>
      </c>
      <c r="J70" s="41">
        <f t="shared" si="17"/>
        <v>172268.3</v>
      </c>
      <c r="K70" s="41">
        <f t="shared" si="17"/>
        <v>27200</v>
      </c>
      <c r="L70" s="41">
        <f t="shared" si="17"/>
        <v>3902.3</v>
      </c>
      <c r="M70" s="41">
        <f t="shared" si="17"/>
        <v>295546</v>
      </c>
      <c r="N70" s="41">
        <f t="shared" si="17"/>
        <v>157380</v>
      </c>
      <c r="O70" s="41">
        <f t="shared" si="17"/>
        <v>110300</v>
      </c>
      <c r="P70" s="41">
        <f t="shared" si="17"/>
        <v>-24050.2</v>
      </c>
      <c r="Q70" s="41">
        <f t="shared" si="17"/>
        <v>22617.4</v>
      </c>
      <c r="R70" s="41">
        <f t="shared" si="17"/>
        <v>0</v>
      </c>
      <c r="S70" s="41">
        <f t="shared" si="17"/>
        <v>0</v>
      </c>
      <c r="T70" s="41">
        <f t="shared" si="17"/>
        <v>196162.1</v>
      </c>
      <c r="U70" s="41">
        <f t="shared" si="17"/>
        <v>6825.2</v>
      </c>
      <c r="V70" s="41">
        <f t="shared" si="17"/>
        <v>5482</v>
      </c>
      <c r="W70" s="41">
        <f t="shared" si="17"/>
        <v>12592</v>
      </c>
      <c r="X70" s="41">
        <f t="shared" si="17"/>
        <v>0</v>
      </c>
      <c r="Y70" s="41">
        <f t="shared" si="17"/>
        <v>-2094.1</v>
      </c>
      <c r="Z70" s="41">
        <f t="shared" si="17"/>
        <v>-1265</v>
      </c>
      <c r="AA70" s="41">
        <f t="shared" si="17"/>
        <v>0</v>
      </c>
      <c r="AB70" s="41">
        <f t="shared" si="17"/>
        <v>0</v>
      </c>
      <c r="AC70" s="41">
        <f t="shared" si="17"/>
        <v>16390</v>
      </c>
      <c r="AD70" s="41">
        <f t="shared" si="17"/>
        <v>-4479.8</v>
      </c>
      <c r="AE70" s="41">
        <f t="shared" si="17"/>
        <v>0</v>
      </c>
      <c r="AF70" s="41">
        <f t="shared" si="17"/>
        <v>4000</v>
      </c>
      <c r="AG70" s="41">
        <f t="shared" si="17"/>
        <v>1634</v>
      </c>
      <c r="AH70" s="41">
        <f t="shared" si="17"/>
        <v>3100</v>
      </c>
      <c r="AI70" s="41">
        <f t="shared" si="17"/>
        <v>1500</v>
      </c>
      <c r="AJ70" s="41">
        <f t="shared" si="17"/>
        <v>0</v>
      </c>
      <c r="AK70" s="41">
        <f t="shared" si="17"/>
        <v>0</v>
      </c>
      <c r="AL70" s="41">
        <f t="shared" si="17"/>
        <v>0</v>
      </c>
      <c r="AM70" s="41">
        <f t="shared" si="17"/>
        <v>5600</v>
      </c>
      <c r="AN70" s="41">
        <f t="shared" si="17"/>
        <v>5682</v>
      </c>
      <c r="AO70" s="41">
        <f t="shared" si="17"/>
        <v>2115</v>
      </c>
      <c r="AP70" s="41">
        <f t="shared" si="17"/>
        <v>-168</v>
      </c>
      <c r="AQ70" s="41">
        <f t="shared" si="17"/>
        <v>0</v>
      </c>
      <c r="AR70" s="41">
        <f t="shared" si="17"/>
        <v>0</v>
      </c>
      <c r="AS70" s="41">
        <f t="shared" si="17"/>
        <v>2271</v>
      </c>
      <c r="AT70" s="41">
        <f t="shared" si="17"/>
        <v>0</v>
      </c>
      <c r="AU70" s="41">
        <f t="shared" si="17"/>
        <v>0</v>
      </c>
      <c r="AV70" s="41">
        <f t="shared" si="17"/>
        <v>0</v>
      </c>
      <c r="AW70" s="41">
        <f t="shared" si="17"/>
        <v>0</v>
      </c>
      <c r="AX70" s="41">
        <f t="shared" si="17"/>
        <v>0</v>
      </c>
      <c r="AY70" s="41">
        <f t="shared" si="17"/>
        <v>961.9</v>
      </c>
      <c r="AZ70" s="41">
        <f t="shared" si="17"/>
        <v>6128</v>
      </c>
      <c r="BA70" s="41">
        <f t="shared" si="17"/>
        <v>0</v>
      </c>
      <c r="BB70" s="41">
        <f t="shared" si="17"/>
        <v>2070</v>
      </c>
      <c r="BC70" s="41">
        <f t="shared" si="17"/>
        <v>638</v>
      </c>
      <c r="BD70" s="41">
        <f t="shared" si="17"/>
        <v>2660</v>
      </c>
      <c r="BE70" s="41">
        <f t="shared" si="17"/>
        <v>1044.3</v>
      </c>
      <c r="BF70" s="41">
        <f t="shared" si="17"/>
        <v>0</v>
      </c>
      <c r="BG70" s="41">
        <f t="shared" si="17"/>
        <v>5665.7</v>
      </c>
      <c r="BH70" s="41">
        <f t="shared" si="17"/>
        <v>3967.5</v>
      </c>
    </row>
    <row r="71" spans="1:60" s="33" customFormat="1" ht="12.75" thickBot="1">
      <c r="A71" s="22"/>
      <c r="B71" s="19"/>
      <c r="C71" s="61"/>
      <c r="D71" s="62"/>
      <c r="E71" s="62"/>
      <c r="F71" s="62"/>
      <c r="G71" s="61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</row>
    <row r="72" spans="1:60" ht="15" thickBot="1">
      <c r="A72" s="63"/>
      <c r="B72" s="50" t="s">
        <v>111</v>
      </c>
      <c r="C72" s="65">
        <f>SUM(D72:BH72)</f>
        <v>-4.0472514228895307E-11</v>
      </c>
      <c r="D72" s="64">
        <f aca="true" t="shared" si="18" ref="D72:AI72">D51-D55+D70</f>
        <v>0</v>
      </c>
      <c r="E72" s="64">
        <f t="shared" si="18"/>
        <v>0</v>
      </c>
      <c r="F72" s="64">
        <f t="shared" si="18"/>
        <v>0</v>
      </c>
      <c r="G72" s="66">
        <f t="shared" si="18"/>
        <v>0</v>
      </c>
      <c r="H72" s="64">
        <f t="shared" si="18"/>
        <v>0</v>
      </c>
      <c r="I72" s="64">
        <f t="shared" si="18"/>
        <v>0</v>
      </c>
      <c r="J72" s="64">
        <f t="shared" si="18"/>
        <v>0</v>
      </c>
      <c r="K72" s="64">
        <f t="shared" si="18"/>
        <v>0</v>
      </c>
      <c r="L72" s="64">
        <f t="shared" si="18"/>
        <v>-4.638422979041934E-11</v>
      </c>
      <c r="M72" s="64">
        <f t="shared" si="18"/>
        <v>0</v>
      </c>
      <c r="N72" s="64">
        <f t="shared" si="18"/>
        <v>0</v>
      </c>
      <c r="O72" s="64">
        <f t="shared" si="18"/>
        <v>0</v>
      </c>
      <c r="P72" s="64">
        <f t="shared" si="18"/>
        <v>0</v>
      </c>
      <c r="Q72" s="64">
        <f t="shared" si="18"/>
        <v>0</v>
      </c>
      <c r="R72" s="64">
        <f t="shared" si="18"/>
        <v>0</v>
      </c>
      <c r="S72" s="64">
        <f t="shared" si="18"/>
        <v>0</v>
      </c>
      <c r="T72" s="64">
        <f t="shared" si="18"/>
        <v>0</v>
      </c>
      <c r="U72" s="64">
        <f t="shared" si="18"/>
        <v>0</v>
      </c>
      <c r="V72" s="64">
        <f t="shared" si="18"/>
        <v>0</v>
      </c>
      <c r="W72" s="64">
        <f t="shared" si="18"/>
        <v>0</v>
      </c>
      <c r="X72" s="64">
        <f t="shared" si="18"/>
        <v>0</v>
      </c>
      <c r="Y72" s="64">
        <f t="shared" si="18"/>
        <v>5.9117155615240335E-12</v>
      </c>
      <c r="Z72" s="64">
        <f t="shared" si="18"/>
        <v>0</v>
      </c>
      <c r="AA72" s="64">
        <f t="shared" si="18"/>
        <v>0</v>
      </c>
      <c r="AB72" s="64">
        <f t="shared" si="18"/>
        <v>0</v>
      </c>
      <c r="AC72" s="64">
        <f t="shared" si="18"/>
        <v>0</v>
      </c>
      <c r="AD72" s="64">
        <f t="shared" si="18"/>
        <v>0</v>
      </c>
      <c r="AE72" s="64">
        <f t="shared" si="18"/>
        <v>0</v>
      </c>
      <c r="AF72" s="64">
        <f t="shared" si="18"/>
        <v>0</v>
      </c>
      <c r="AG72" s="64">
        <f t="shared" si="18"/>
        <v>0</v>
      </c>
      <c r="AH72" s="64">
        <f t="shared" si="18"/>
        <v>0</v>
      </c>
      <c r="AI72" s="64">
        <f t="shared" si="18"/>
        <v>0</v>
      </c>
      <c r="AJ72" s="64">
        <f aca="true" t="shared" si="19" ref="AJ72:BH72">AJ51-AJ55+AJ70</f>
        <v>0</v>
      </c>
      <c r="AK72" s="64">
        <f t="shared" si="19"/>
        <v>0</v>
      </c>
      <c r="AL72" s="64">
        <f t="shared" si="19"/>
        <v>0</v>
      </c>
      <c r="AM72" s="64">
        <f t="shared" si="19"/>
        <v>0</v>
      </c>
      <c r="AN72" s="64">
        <f t="shared" si="19"/>
        <v>0</v>
      </c>
      <c r="AO72" s="64">
        <f t="shared" si="19"/>
        <v>0</v>
      </c>
      <c r="AP72" s="64">
        <f t="shared" si="19"/>
        <v>0</v>
      </c>
      <c r="AQ72" s="64">
        <f t="shared" si="19"/>
        <v>0</v>
      </c>
      <c r="AR72" s="64">
        <f t="shared" si="19"/>
        <v>0</v>
      </c>
      <c r="AS72" s="64">
        <f t="shared" si="19"/>
        <v>0</v>
      </c>
      <c r="AT72" s="64">
        <f t="shared" si="19"/>
        <v>0</v>
      </c>
      <c r="AU72" s="64">
        <f t="shared" si="19"/>
        <v>0</v>
      </c>
      <c r="AV72" s="64">
        <f t="shared" si="19"/>
        <v>0</v>
      </c>
      <c r="AW72" s="64">
        <f t="shared" si="19"/>
        <v>0</v>
      </c>
      <c r="AX72" s="64">
        <f t="shared" si="19"/>
        <v>0</v>
      </c>
      <c r="AY72" s="64">
        <f t="shared" si="19"/>
        <v>0</v>
      </c>
      <c r="AZ72" s="64">
        <f t="shared" si="19"/>
        <v>0</v>
      </c>
      <c r="BA72" s="64">
        <f t="shared" si="19"/>
        <v>0</v>
      </c>
      <c r="BB72" s="64">
        <f t="shared" si="19"/>
        <v>0</v>
      </c>
      <c r="BC72" s="64">
        <f t="shared" si="19"/>
        <v>0</v>
      </c>
      <c r="BD72" s="64">
        <f t="shared" si="19"/>
        <v>0</v>
      </c>
      <c r="BE72" s="64">
        <f t="shared" si="19"/>
        <v>0</v>
      </c>
      <c r="BF72" s="64">
        <f t="shared" si="19"/>
        <v>0</v>
      </c>
      <c r="BG72" s="64">
        <f t="shared" si="19"/>
        <v>0</v>
      </c>
      <c r="BH72" s="64">
        <f t="shared" si="19"/>
        <v>0</v>
      </c>
    </row>
    <row r="73" ht="12">
      <c r="D73" s="3"/>
    </row>
    <row r="74" ht="12">
      <c r="D74" s="3"/>
    </row>
    <row r="75" spans="4:5" ht="12.75">
      <c r="D75" s="3"/>
      <c r="E75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89" ht="12">
      <c r="D89" s="3"/>
    </row>
    <row r="90" ht="12">
      <c r="D90" s="3"/>
    </row>
    <row r="91" ht="12">
      <c r="D91" s="3"/>
    </row>
    <row r="92" ht="12">
      <c r="D92" s="3"/>
    </row>
    <row r="93" ht="12">
      <c r="D93" s="3"/>
    </row>
    <row r="94" ht="12">
      <c r="D94" s="3"/>
    </row>
    <row r="95" ht="12">
      <c r="D95" s="3"/>
    </row>
    <row r="96" ht="12">
      <c r="D96" s="3"/>
    </row>
    <row r="97" ht="12">
      <c r="D97" s="3"/>
    </row>
    <row r="98" ht="12">
      <c r="D98" s="3"/>
    </row>
    <row r="99" ht="12">
      <c r="D99" s="3"/>
    </row>
    <row r="100" ht="12">
      <c r="D100" s="3"/>
    </row>
    <row r="101" ht="12">
      <c r="D101" s="3"/>
    </row>
    <row r="102" ht="12">
      <c r="D102" s="3"/>
    </row>
    <row r="103" ht="12">
      <c r="D103" s="3"/>
    </row>
    <row r="104" ht="12">
      <c r="D104" s="3"/>
    </row>
    <row r="105" ht="12">
      <c r="D105" s="3"/>
    </row>
    <row r="106" ht="12">
      <c r="D106" s="3"/>
    </row>
    <row r="107" ht="12">
      <c r="D107" s="3"/>
    </row>
    <row r="108" ht="12">
      <c r="D108" s="3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0" ht="12">
      <c r="D130" s="3"/>
    </row>
    <row r="131" ht="12">
      <c r="D131" s="3"/>
    </row>
    <row r="132" ht="12">
      <c r="D132" s="3"/>
    </row>
    <row r="133" ht="12">
      <c r="D133" s="3"/>
    </row>
    <row r="134" ht="12">
      <c r="D134" s="3"/>
    </row>
    <row r="135" ht="12">
      <c r="D135" s="3"/>
    </row>
    <row r="136" ht="12">
      <c r="D136" s="3"/>
    </row>
    <row r="137" ht="12">
      <c r="D137" s="3"/>
    </row>
    <row r="138" ht="12">
      <c r="D138" s="3"/>
    </row>
    <row r="139" ht="12">
      <c r="D139" s="3"/>
    </row>
    <row r="140" ht="12">
      <c r="D140" s="3"/>
    </row>
    <row r="141" ht="12">
      <c r="D141" s="3"/>
    </row>
    <row r="142" ht="12">
      <c r="D142" s="3"/>
    </row>
    <row r="143" ht="12">
      <c r="D143" s="3"/>
    </row>
    <row r="144" ht="12">
      <c r="D144" s="3"/>
    </row>
    <row r="145" ht="12">
      <c r="D145" s="3"/>
    </row>
    <row r="146" ht="12">
      <c r="D146" s="3"/>
    </row>
    <row r="147" ht="12">
      <c r="D147" s="3"/>
    </row>
    <row r="148" ht="12">
      <c r="D148" s="3"/>
    </row>
    <row r="149" ht="12">
      <c r="D149" s="3"/>
    </row>
    <row r="150" ht="12">
      <c r="D150" s="3"/>
    </row>
    <row r="151" ht="12">
      <c r="D151" s="3"/>
    </row>
    <row r="152" ht="12">
      <c r="D152" s="3"/>
    </row>
    <row r="153" ht="12">
      <c r="D153" s="3"/>
    </row>
    <row r="154" ht="12">
      <c r="D154" s="3"/>
    </row>
    <row r="155" ht="12">
      <c r="D155" s="3"/>
    </row>
    <row r="156" ht="12">
      <c r="D156" s="3"/>
    </row>
    <row r="157" ht="12">
      <c r="D157" s="3"/>
    </row>
    <row r="158" ht="12">
      <c r="D158" s="3"/>
    </row>
    <row r="159" ht="12">
      <c r="D159" s="3"/>
    </row>
    <row r="160" ht="12">
      <c r="D160" s="3"/>
    </row>
    <row r="161" ht="12">
      <c r="D161" s="3"/>
    </row>
    <row r="162" ht="12">
      <c r="D162" s="3"/>
    </row>
    <row r="163" ht="12">
      <c r="D163" s="3"/>
    </row>
    <row r="164" ht="12">
      <c r="D164" s="3"/>
    </row>
    <row r="165" ht="12">
      <c r="D165" s="3"/>
    </row>
    <row r="166" ht="12">
      <c r="D166" s="3"/>
    </row>
    <row r="167" ht="12">
      <c r="D167" s="3"/>
    </row>
    <row r="168" ht="12">
      <c r="D168" s="3"/>
    </row>
    <row r="169" ht="12">
      <c r="D169" s="3"/>
    </row>
    <row r="170" ht="12">
      <c r="D170" s="3"/>
    </row>
    <row r="171" ht="12">
      <c r="D171" s="3"/>
    </row>
    <row r="172" ht="12">
      <c r="D172" s="3"/>
    </row>
    <row r="173" ht="12">
      <c r="D173" s="3"/>
    </row>
    <row r="174" ht="12">
      <c r="D174" s="3"/>
    </row>
    <row r="175" ht="12">
      <c r="D175" s="3"/>
    </row>
    <row r="176" ht="12">
      <c r="D176" s="3"/>
    </row>
    <row r="177" ht="12">
      <c r="D177" s="3"/>
    </row>
    <row r="178" ht="12">
      <c r="D178" s="3"/>
    </row>
    <row r="179" ht="12">
      <c r="D179" s="3"/>
    </row>
    <row r="180" ht="12">
      <c r="D180" s="3"/>
    </row>
    <row r="181" ht="12">
      <c r="D181" s="3"/>
    </row>
    <row r="182" ht="12">
      <c r="D182" s="3"/>
    </row>
    <row r="183" ht="12">
      <c r="D183" s="3"/>
    </row>
    <row r="184" ht="12">
      <c r="D184" s="3"/>
    </row>
    <row r="185" ht="12">
      <c r="D185" s="3"/>
    </row>
    <row r="186" ht="12">
      <c r="D186" s="3"/>
    </row>
    <row r="187" ht="12">
      <c r="D187" s="3"/>
    </row>
    <row r="188" ht="12">
      <c r="D188" s="3"/>
    </row>
    <row r="189" ht="12">
      <c r="D189" s="3"/>
    </row>
    <row r="190" ht="12">
      <c r="D190" s="3"/>
    </row>
    <row r="191" ht="12">
      <c r="D191" s="3"/>
    </row>
    <row r="192" ht="12">
      <c r="D192" s="3"/>
    </row>
    <row r="193" ht="12">
      <c r="D193" s="3"/>
    </row>
    <row r="194" ht="12">
      <c r="D194" s="3"/>
    </row>
    <row r="195" ht="12">
      <c r="D195" s="3"/>
    </row>
    <row r="196" ht="12">
      <c r="D196" s="3"/>
    </row>
    <row r="197" ht="12">
      <c r="D197" s="3"/>
    </row>
    <row r="198" ht="12">
      <c r="D198" s="3"/>
    </row>
    <row r="199" ht="12">
      <c r="D199" s="3"/>
    </row>
    <row r="200" ht="12">
      <c r="D200" s="3"/>
    </row>
    <row r="201" ht="12">
      <c r="D201" s="3"/>
    </row>
    <row r="202" ht="12">
      <c r="D202" s="3"/>
    </row>
    <row r="203" ht="12">
      <c r="D203" s="3"/>
    </row>
    <row r="204" ht="12">
      <c r="D204" s="3"/>
    </row>
    <row r="205" ht="12">
      <c r="D205" s="3"/>
    </row>
    <row r="206" ht="12">
      <c r="D206" s="3"/>
    </row>
    <row r="207" ht="12">
      <c r="D207" s="3"/>
    </row>
    <row r="208" ht="12">
      <c r="D208" s="3"/>
    </row>
    <row r="209" ht="12">
      <c r="D209" s="3"/>
    </row>
    <row r="210" ht="12">
      <c r="D210" s="3"/>
    </row>
    <row r="211" ht="12">
      <c r="D211" s="3"/>
    </row>
    <row r="212" ht="12">
      <c r="D212" s="3"/>
    </row>
    <row r="213" ht="12">
      <c r="D213" s="3"/>
    </row>
    <row r="214" ht="12">
      <c r="D214" s="3"/>
    </row>
    <row r="215" ht="12">
      <c r="D215" s="3"/>
    </row>
    <row r="216" ht="12">
      <c r="D216" s="3"/>
    </row>
    <row r="217" ht="12">
      <c r="D217" s="3"/>
    </row>
    <row r="218" ht="12">
      <c r="D218" s="3"/>
    </row>
    <row r="219" ht="12">
      <c r="D219" s="3"/>
    </row>
    <row r="220" ht="12">
      <c r="D220" s="3"/>
    </row>
    <row r="221" ht="12">
      <c r="D221" s="3"/>
    </row>
    <row r="222" ht="12">
      <c r="D222" s="3"/>
    </row>
    <row r="223" ht="12">
      <c r="D223" s="3"/>
    </row>
    <row r="224" ht="12">
      <c r="D224" s="3"/>
    </row>
    <row r="225" ht="12">
      <c r="D225" s="3"/>
    </row>
    <row r="226" ht="12">
      <c r="D226" s="3"/>
    </row>
    <row r="227" ht="12">
      <c r="D227" s="3"/>
    </row>
    <row r="228" ht="12">
      <c r="D228" s="3"/>
    </row>
    <row r="229" ht="12">
      <c r="D229" s="3"/>
    </row>
    <row r="230" ht="12">
      <c r="D230" s="3"/>
    </row>
    <row r="231" ht="12">
      <c r="D231" s="3"/>
    </row>
    <row r="232" ht="12">
      <c r="D232" s="3"/>
    </row>
    <row r="233" ht="12">
      <c r="D233" s="3"/>
    </row>
    <row r="234" ht="12">
      <c r="D234" s="3"/>
    </row>
    <row r="235" ht="12">
      <c r="D235" s="3"/>
    </row>
    <row r="236" ht="12">
      <c r="D236" s="3"/>
    </row>
    <row r="237" ht="12">
      <c r="D237" s="3"/>
    </row>
    <row r="238" ht="12">
      <c r="D238" s="3"/>
    </row>
    <row r="239" ht="12">
      <c r="D239" s="3"/>
    </row>
    <row r="240" ht="12">
      <c r="D240" s="3"/>
    </row>
    <row r="241" ht="12">
      <c r="D241" s="3"/>
    </row>
    <row r="242" ht="12">
      <c r="D242" s="3"/>
    </row>
    <row r="243" ht="12">
      <c r="D243" s="3"/>
    </row>
    <row r="244" ht="12">
      <c r="D244" s="3"/>
    </row>
    <row r="245" ht="12">
      <c r="D245" s="3"/>
    </row>
    <row r="246" ht="12">
      <c r="D246" s="3"/>
    </row>
    <row r="247" ht="12">
      <c r="D247" s="3"/>
    </row>
    <row r="248" ht="12">
      <c r="D248" s="3"/>
    </row>
    <row r="249" ht="12">
      <c r="D249" s="3"/>
    </row>
    <row r="250" ht="12">
      <c r="D250" s="3"/>
    </row>
    <row r="251" ht="12">
      <c r="D251" s="3"/>
    </row>
    <row r="252" ht="12">
      <c r="D252" s="3"/>
    </row>
    <row r="253" ht="12">
      <c r="D253" s="3"/>
    </row>
    <row r="254" ht="12">
      <c r="D254" s="3"/>
    </row>
    <row r="255" ht="12">
      <c r="D255" s="3"/>
    </row>
    <row r="256" ht="12">
      <c r="D256" s="3"/>
    </row>
    <row r="257" ht="12">
      <c r="D257" s="3"/>
    </row>
    <row r="258" ht="12">
      <c r="D258" s="3"/>
    </row>
    <row r="259" ht="12">
      <c r="D259" s="3"/>
    </row>
    <row r="260" ht="12">
      <c r="D260" s="3"/>
    </row>
    <row r="261" ht="12">
      <c r="D261" s="3"/>
    </row>
    <row r="262" ht="12">
      <c r="D262" s="3"/>
    </row>
    <row r="263" ht="12">
      <c r="D263" s="3"/>
    </row>
    <row r="264" ht="12">
      <c r="D264" s="3"/>
    </row>
    <row r="265" ht="12">
      <c r="D265" s="3"/>
    </row>
    <row r="266" ht="12">
      <c r="D266" s="3"/>
    </row>
    <row r="267" ht="12">
      <c r="D267" s="3"/>
    </row>
    <row r="268" ht="12">
      <c r="D268" s="3"/>
    </row>
    <row r="269" ht="12">
      <c r="D269" s="3"/>
    </row>
    <row r="270" ht="12">
      <c r="D270" s="3"/>
    </row>
    <row r="271" ht="12">
      <c r="D271" s="3"/>
    </row>
    <row r="272" ht="12">
      <c r="D272" s="3"/>
    </row>
    <row r="273" ht="12">
      <c r="D273" s="3"/>
    </row>
    <row r="274" ht="12">
      <c r="D274" s="3"/>
    </row>
    <row r="275" ht="12">
      <c r="D275" s="3"/>
    </row>
    <row r="276" ht="12">
      <c r="D276" s="3"/>
    </row>
    <row r="277" ht="12">
      <c r="D277" s="3"/>
    </row>
    <row r="278" ht="12">
      <c r="D278" s="3"/>
    </row>
    <row r="279" ht="12">
      <c r="D279" s="3"/>
    </row>
    <row r="280" ht="12">
      <c r="D280" s="3"/>
    </row>
    <row r="281" ht="12">
      <c r="D281" s="3"/>
    </row>
    <row r="282" ht="12">
      <c r="D282" s="3"/>
    </row>
    <row r="283" ht="12">
      <c r="D283" s="3"/>
    </row>
    <row r="284" ht="12">
      <c r="D284" s="3"/>
    </row>
  </sheetData>
  <mergeCells count="1">
    <mergeCell ref="A1:B1"/>
  </mergeCells>
  <printOptions horizontalCentered="1"/>
  <pageMargins left="0.3937007874015748" right="0.1968503937007874" top="0.3937007874015748" bottom="0.3937007874015748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2011-04-19T07:31:02Z</cp:lastPrinted>
  <dcterms:created xsi:type="dcterms:W3CDTF">2002-04-30T05:41:29Z</dcterms:created>
  <dcterms:modified xsi:type="dcterms:W3CDTF">2011-05-30T07:12:31Z</dcterms:modified>
  <cp:category/>
  <cp:version/>
  <cp:contentType/>
  <cp:contentStatus/>
</cp:coreProperties>
</file>