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kap. 04 - 2004" sheetId="1" r:id="rId1"/>
  </sheets>
  <definedNames/>
  <calcPr fullCalcOnLoad="1"/>
</workbook>
</file>

<file path=xl/sharedStrings.xml><?xml version="1.0" encoding="utf-8"?>
<sst xmlns="http://schemas.openxmlformats.org/spreadsheetml/2006/main" count="465" uniqueCount="285">
  <si>
    <t>Kapitola 04- Školství , mládež a samospráva</t>
  </si>
  <si>
    <t>Skutečnost</t>
  </si>
  <si>
    <t>% plnění</t>
  </si>
  <si>
    <t>Index</t>
  </si>
  <si>
    <t>na platy</t>
  </si>
  <si>
    <t>Počet zaměstnanců</t>
  </si>
  <si>
    <t>překročení   +</t>
  </si>
  <si>
    <t xml:space="preserve">k </t>
  </si>
  <si>
    <t>Plnění počtu zam,ěstnanců a prostředků na platy</t>
  </si>
  <si>
    <t xml:space="preserve">Limit </t>
  </si>
  <si>
    <t>prostředků</t>
  </si>
  <si>
    <t>neplnění       -</t>
  </si>
  <si>
    <t>ORGANIZACE - ODBOR</t>
  </si>
  <si>
    <t>Běžné výdaje</t>
  </si>
  <si>
    <t>v tis. Kč</t>
  </si>
  <si>
    <t>Odbor školství - rezerva prostředků MŠMT</t>
  </si>
  <si>
    <t>Odbor školství - rezerva prostředků HMP</t>
  </si>
  <si>
    <t>Odbor mládeže, tělovýchovy a</t>
  </si>
  <si>
    <t>ÚDI - BESIP</t>
  </si>
  <si>
    <t>Mezisoučet odbory</t>
  </si>
  <si>
    <t>Dotace soukromým školám</t>
  </si>
  <si>
    <t>Dotace pro školy MČ</t>
  </si>
  <si>
    <t>DDM hl.m. Prahy, Karlínské nám.</t>
  </si>
  <si>
    <t>DDM Na Smetance</t>
  </si>
  <si>
    <t>DDM Na Balkáně</t>
  </si>
  <si>
    <t>DDM Rohová</t>
  </si>
  <si>
    <t>DDM Přemyšlenská</t>
  </si>
  <si>
    <t>DDM Šimáčková</t>
  </si>
  <si>
    <t>DDM Štefanikova</t>
  </si>
  <si>
    <t>DDM Šalounova</t>
  </si>
  <si>
    <t>DDM Měšická</t>
  </si>
  <si>
    <t>Dům UM Pod Strašnickou vinicí</t>
  </si>
  <si>
    <t>Hobby centrum, Bartákova</t>
  </si>
  <si>
    <t>HŠ hl.m. Prahy, Komenského nám.</t>
  </si>
  <si>
    <t>ZUŠ Bajkalská</t>
  </si>
  <si>
    <t>ZUŠ Biskupská</t>
  </si>
  <si>
    <t>ZUŠ Marie Podvalové - Cukrovarská</t>
  </si>
  <si>
    <t>ZUŠ Dunická</t>
  </si>
  <si>
    <t>ZUŠ Ratibořická</t>
  </si>
  <si>
    <t>ZUŠ Trhanovské nám.</t>
  </si>
  <si>
    <t>ZUŠ Ilji Hurníka - Slezská</t>
  </si>
  <si>
    <t>ZUŠ Klapkova</t>
  </si>
  <si>
    <t>ZUŠ Koněvova</t>
  </si>
  <si>
    <t>ZUŠ Na Popelce</t>
  </si>
  <si>
    <t>ZUŠ U Dělnického cvičiště</t>
  </si>
  <si>
    <t>ZUŠ U Prosecké školy</t>
  </si>
  <si>
    <t>ZUŠ Nad Alejí</t>
  </si>
  <si>
    <t>ZUŠ K Brance</t>
  </si>
  <si>
    <t>ZUŠ Šimáčkova</t>
  </si>
  <si>
    <t>ZUŠ Štefanikova</t>
  </si>
  <si>
    <t>ZUŠ Štítného</t>
  </si>
  <si>
    <t>ZUŠ Taussigova</t>
  </si>
  <si>
    <t>ZUŠ Olešská</t>
  </si>
  <si>
    <t>ZUŠ Charlotty Masarykové - Veleslavínská</t>
  </si>
  <si>
    <t>ZUŠ Klementa Slavického - Zderazská</t>
  </si>
  <si>
    <t>ZUŠ Lounských</t>
  </si>
  <si>
    <t>ZUŠ U Půjčovny</t>
  </si>
  <si>
    <t>ŠvP Antonínov</t>
  </si>
  <si>
    <t>ŠvP Vřesník</t>
  </si>
  <si>
    <t>ŠvP DUNCAN - Jánské Lázně</t>
  </si>
  <si>
    <t>ŠvP Jetřichovice</t>
  </si>
  <si>
    <t>ŠvP Střelské Hoštice</t>
  </si>
  <si>
    <t>ŠvP Nový Dvůr - Poustky</t>
  </si>
  <si>
    <t>Ostatní - granty</t>
  </si>
  <si>
    <t>Mezisoučet ostatní</t>
  </si>
  <si>
    <t>BĚŽNÉ   VÝDAJE    CELKEM</t>
  </si>
  <si>
    <t>vlastního hospodaření hl.m. Prahy</t>
  </si>
  <si>
    <t>BĚŽNÉ   VÝDAJE - MČ</t>
  </si>
  <si>
    <t>BĚŽNÉ   VÝDAJE   CELKEM</t>
  </si>
  <si>
    <t>DDM U Boroviček</t>
  </si>
  <si>
    <t>x</t>
  </si>
  <si>
    <t>ZUŠ Křtinská</t>
  </si>
  <si>
    <t>Odbor školství - spolupořadatelské akce</t>
  </si>
  <si>
    <t xml:space="preserve">Odbor školství - Schola Pragensis </t>
  </si>
  <si>
    <t>Odbor školství - právní služby</t>
  </si>
  <si>
    <t>Odbor školství - software, program Vema</t>
  </si>
  <si>
    <t>Radní - rezerva</t>
  </si>
  <si>
    <t>uměleckých škol - spolupořadatelství</t>
  </si>
  <si>
    <t xml:space="preserve">využití volného času dětí a mládeže </t>
  </si>
  <si>
    <t>Akadem.gymn.Štěpánská</t>
  </si>
  <si>
    <t>Gymnázium Hellichova</t>
  </si>
  <si>
    <t>Gymnázium Jindřišská</t>
  </si>
  <si>
    <t>Gymnázium Josefská</t>
  </si>
  <si>
    <t>Gymnázium Truhlářská</t>
  </si>
  <si>
    <t>Gymnázium Botičská</t>
  </si>
  <si>
    <t>Gymnázium Sladkovského</t>
  </si>
  <si>
    <t>Gymnázium Nad Ohradou</t>
  </si>
  <si>
    <t>Gymnázium Budějovická</t>
  </si>
  <si>
    <t>Gymnázium Na Vítězné pláni</t>
  </si>
  <si>
    <t>Gymnázium Ohradní</t>
  </si>
  <si>
    <t>Gymnázium Písnická</t>
  </si>
  <si>
    <t>Gymnázium Postupická</t>
  </si>
  <si>
    <t>Gymnázium Konstantinova</t>
  </si>
  <si>
    <t>Gymnázium Na Zatlance</t>
  </si>
  <si>
    <t>Gymnázium Nad Kavalírkou</t>
  </si>
  <si>
    <t>Gymnázium Zborovská</t>
  </si>
  <si>
    <t>Gymnázium Loučanská</t>
  </si>
  <si>
    <t>Gymnázium Mezi školami</t>
  </si>
  <si>
    <t>Gymnázium Arabská</t>
  </si>
  <si>
    <t>Gymnázium Nad Alejí</t>
  </si>
  <si>
    <t>Gymnázium Parléřova</t>
  </si>
  <si>
    <t>Gymnázium a sport.gymn. Nad Štolou</t>
  </si>
  <si>
    <t>Gymnázium Pernerova</t>
  </si>
  <si>
    <t>Gymnázium U Libeňského zámku</t>
  </si>
  <si>
    <t>Gymnázium Ústavní</t>
  </si>
  <si>
    <t>Gymnázium Českolipská</t>
  </si>
  <si>
    <t>Gymnázium Chodovická</t>
  </si>
  <si>
    <t>Gymnázium Litoměřická</t>
  </si>
  <si>
    <t>Gymnázium nám.25.března</t>
  </si>
  <si>
    <t>Gymnázium Špitálská</t>
  </si>
  <si>
    <t>Gymnázium a sport.gymn. Přípotoční</t>
  </si>
  <si>
    <t>Gymnázium Omská</t>
  </si>
  <si>
    <t>Gymnázium Voděradská</t>
  </si>
  <si>
    <t>PPP Jeruzalemská</t>
  </si>
  <si>
    <t>PPP pro Prahu 2, Železná</t>
  </si>
  <si>
    <t>PPP Lucemburská</t>
  </si>
  <si>
    <t>PPP pro Prahu 4, Hostivítova</t>
  </si>
  <si>
    <t>PPP Barunčina</t>
  </si>
  <si>
    <t>PPP Vejvanovského</t>
  </si>
  <si>
    <t>PPP Kuncova</t>
  </si>
  <si>
    <t>PPP Arabská</t>
  </si>
  <si>
    <t>PPP U Smaltovny</t>
  </si>
  <si>
    <t>PPP Šiškova</t>
  </si>
  <si>
    <t>PPP U Nové školy</t>
  </si>
  <si>
    <t>PPP Jabloňová</t>
  </si>
  <si>
    <t>Mezisoučet PO</t>
  </si>
  <si>
    <t>VOŠ informač.služeb, Pacovská 350, P-4</t>
  </si>
  <si>
    <t>VOŠPg, SPŠPg a gymn.,Evropská 33, P-6</t>
  </si>
  <si>
    <t>SPŠ sděl.tech., Panská, Praha 1</t>
  </si>
  <si>
    <t>VOŠ a SUŠ um.řem., U Půjčovny, Praha 1</t>
  </si>
  <si>
    <t>SPŠ tech.masa, Navrátilova, Praha 1</t>
  </si>
  <si>
    <t>MSŠ chem.,Křemencova, Praha 1</t>
  </si>
  <si>
    <t>SZŠ a VZŠ, Alšovo nábř., Praha 1</t>
  </si>
  <si>
    <t>SPŠ stroj., Betlémská, Praha 1</t>
  </si>
  <si>
    <t>SPŠ elektrotech., Ječná, Praha 2</t>
  </si>
  <si>
    <t>SPŠ potr.tech., Podskalská, Praha 2</t>
  </si>
  <si>
    <t>SOŠ U Vinohradského hřbitova, Praha 3</t>
  </si>
  <si>
    <t>SPŠ stav., J.Gočára, Praha 4</t>
  </si>
  <si>
    <t>SZŠ a VZŠ, 5.května, Praha 4</t>
  </si>
  <si>
    <t>Smíchovská SPŠ, Preslova, Praha 5</t>
  </si>
  <si>
    <t>STŠ hl.m.Prahy, Radlická, Praha 5</t>
  </si>
  <si>
    <t>SPŠ zeměměř., Pod Táborem, Praha 9</t>
  </si>
  <si>
    <t>SPŠ stroj., Novoborská, Praha 9</t>
  </si>
  <si>
    <t>SPŠ elektro., V Úžlabině, Praha 10</t>
  </si>
  <si>
    <t>SPŠ Na Třebešíně, Praha 10</t>
  </si>
  <si>
    <t>SHŠ Vršovická, Praha 10</t>
  </si>
  <si>
    <t>SZŠ Ruská, Praha 10</t>
  </si>
  <si>
    <t>SOU obch., Belgická, Praha 2</t>
  </si>
  <si>
    <t>OU a PŠ, Vratislavova, Praha 2</t>
  </si>
  <si>
    <t>SOU Ohradní, Praha 4</t>
  </si>
  <si>
    <t>SOU, OU a U, Zelený pruh, Praha 4</t>
  </si>
  <si>
    <t>SOU potr., Libušská, Praha 4</t>
  </si>
  <si>
    <t>SOU náb.a tech., Nový Zlíchov, Praha 5</t>
  </si>
  <si>
    <t>SOŠ a SOU, Drtinova, Praha 5</t>
  </si>
  <si>
    <t>SOU zem., U Závodiště,  Praha 5</t>
  </si>
  <si>
    <t>SOU zem.,a OU, Pod Klapicí, Praha 5</t>
  </si>
  <si>
    <t>SOU dopravní, K Letišti, Praha 6</t>
  </si>
  <si>
    <t>SOU URANIE, U Uranie, Praha 7</t>
  </si>
  <si>
    <t>SOŠ, SOU,OU a U, Učňovská, Praha 9</t>
  </si>
  <si>
    <t>SOU eltech., Novovysočanská, Praha 9</t>
  </si>
  <si>
    <t>SOU služeb, Novovysočanská, Praha 9</t>
  </si>
  <si>
    <t>SOU energ., Poděbradská, Praha 9</t>
  </si>
  <si>
    <t>SOŠ adm.EU a SOU tech., Lipí, Praha 9</t>
  </si>
  <si>
    <t>SOU a U zem., Ke Stadionu, Praha 9</t>
  </si>
  <si>
    <t>SOU telekom., Jesenická, Praha 10</t>
  </si>
  <si>
    <t>SOU U Krbu, Praha 10</t>
  </si>
  <si>
    <t>SOU tech., Průhonická, Praha 10</t>
  </si>
  <si>
    <t>SOU tech., Dubečská, Praha 10</t>
  </si>
  <si>
    <t>SOŠ a SOU Weilova, Praha 10</t>
  </si>
  <si>
    <t>SOU zem.a OU, K Učilišti, Praha 10</t>
  </si>
  <si>
    <t xml:space="preserve">Odbor městského investora - opravy </t>
  </si>
  <si>
    <t>škol. zařízení  po povodni v srpnu 2002</t>
  </si>
  <si>
    <t>OU a PŠ, Chabařovická, Praha 8</t>
  </si>
  <si>
    <t>SOU ob.a sl.už., Za Černým mostem, P 9</t>
  </si>
  <si>
    <t>UR  2004</t>
  </si>
  <si>
    <t>SR 2004</t>
  </si>
  <si>
    <t>UR 2004</t>
  </si>
  <si>
    <t>2004/2003</t>
  </si>
  <si>
    <t>Odbor školství - nájemné pro MČ</t>
  </si>
  <si>
    <t>uměl. škol - školské akce</t>
  </si>
  <si>
    <t>ZUŠ Voborského - Botevova</t>
  </si>
  <si>
    <t>Odbor školství - rezerva pro MŠ a ZŠ</t>
  </si>
  <si>
    <t>Finanční vypořádání za rok 2003  - PO</t>
  </si>
  <si>
    <t>VOŠ sa SPŠ dopravní Masná 18, Praha 1</t>
  </si>
  <si>
    <t>DM Studentská</t>
  </si>
  <si>
    <t>DM Pobřežní</t>
  </si>
  <si>
    <t>Jedličkův ústav a šk. P-2, V pevnosti</t>
  </si>
  <si>
    <t>Gymnázium,OA,OŠ P-5, Radlická</t>
  </si>
  <si>
    <t>Pom.šk. P-3, U Zásobní zahrady</t>
  </si>
  <si>
    <t>Mat.šk. Romská P-4, Na Lánech</t>
  </si>
  <si>
    <t>Spec.mat.šk.FTN P-4, Vídeňská</t>
  </si>
  <si>
    <t xml:space="preserve">Spec.mat.šk. P-4, Na Lysinách </t>
  </si>
  <si>
    <t>Spec.mat.šk. P-4, Sevřená</t>
  </si>
  <si>
    <t>Spec.mat.šk. P-5, Deylova</t>
  </si>
  <si>
    <t>Pom.šk. P-6, Roosveltova</t>
  </si>
  <si>
    <t>Spec.mat.šk. P-8, Štíbrova</t>
  </si>
  <si>
    <t>Spec.mat.šk. P-8, Drahaňská</t>
  </si>
  <si>
    <t>Spec. šk. P-4, Boleslavova</t>
  </si>
  <si>
    <t>Spec. šk. A.Klara P-4, Vídeňská</t>
  </si>
  <si>
    <t>Spec. šk. P-5, Na Zlíchově</t>
  </si>
  <si>
    <t>Spec. šk. P-6, U Boroviček</t>
  </si>
  <si>
    <t>Spec. šk. P-8, Za Invalidovnou</t>
  </si>
  <si>
    <t>Spec. šk. P-10, Chotouňská</t>
  </si>
  <si>
    <t>Spec. šk. P-10, Moskevská</t>
  </si>
  <si>
    <t>Zvl. šk. P-2, Vinohradská</t>
  </si>
  <si>
    <t>Zvl. šk. P-3, Slezská</t>
  </si>
  <si>
    <t>Zvl. šk. P-4, Ružinovská</t>
  </si>
  <si>
    <t>Spec. šk. P-4, Kupeckého</t>
  </si>
  <si>
    <t>Spec. šk. P-5, Pod radnicí</t>
  </si>
  <si>
    <t>Zvl. šk. P-5, Žabovřeská</t>
  </si>
  <si>
    <t>Zvl. šk. P-5, Trávníčkova</t>
  </si>
  <si>
    <t>Zvl. šk. P-6, Vokovická</t>
  </si>
  <si>
    <t>Spec. šk. P-9, Mochovská</t>
  </si>
  <si>
    <t>Zvl. šk. P-9, Bártlova</t>
  </si>
  <si>
    <t>x) usměrňování podílem mimotarifních složek</t>
  </si>
  <si>
    <t>DDM Hermannova  (Urbánkova)</t>
  </si>
  <si>
    <t xml:space="preserve">Pražská konzervatoř, Na Rejdišti 1, P-1 </t>
  </si>
  <si>
    <t xml:space="preserve">Taneční konzervatoř, Křižovnická, P-1  </t>
  </si>
  <si>
    <t xml:space="preserve">Konzervatoř  DUNCAN CENTRE, P-4  </t>
  </si>
  <si>
    <t xml:space="preserve">VOŠ a Konzervatoř J.Ježka, P-4 </t>
  </si>
  <si>
    <t xml:space="preserve">OA Dušní 7, P-1  </t>
  </si>
  <si>
    <t xml:space="preserve">ČAO E.Beneše, Resslova 8, P-2  </t>
  </si>
  <si>
    <t xml:space="preserve">ČAO Resslova 5, P-2  </t>
  </si>
  <si>
    <t xml:space="preserve">OA Vinohradská 38, P-2 </t>
  </si>
  <si>
    <t xml:space="preserve">OA Kubelíkova 37, P-3  </t>
  </si>
  <si>
    <t xml:space="preserve">OA Svatoslavova 6, P-4   </t>
  </si>
  <si>
    <t xml:space="preserve">OA Krupkovo nám.4, P-6 </t>
  </si>
  <si>
    <t xml:space="preserve">OA Hovorčovická 1281, P-8  </t>
  </si>
  <si>
    <t xml:space="preserve">OA Heroldovy sady 1, P-10  </t>
  </si>
  <si>
    <t xml:space="preserve">Výtvarná škola V.Hollara, Hollar.n., P-3 </t>
  </si>
  <si>
    <t xml:space="preserve">VOŠ a SPŠ stavební Dušní 17, Praha 1 </t>
  </si>
  <si>
    <t xml:space="preserve">VOŠ a SPŠ elektro, Na Příkopě 16, P-1 </t>
  </si>
  <si>
    <t xml:space="preserve">VOŠ a SPŠ grafická, Hellichova 22, P-1  </t>
  </si>
  <si>
    <t xml:space="preserve">VOŠ a OA pro SPZ, Podskalská 10, P-2 </t>
  </si>
  <si>
    <t xml:space="preserve">VOŠUP a SUPŠ, Žižkovo nám.1, P-3 </t>
  </si>
  <si>
    <t xml:space="preserve">Vyšší zdravot.škola, Duškova 7, P-5  </t>
  </si>
  <si>
    <t xml:space="preserve">VOŠ ekon. A OA, Kollárova 5, P-8 </t>
  </si>
  <si>
    <t xml:space="preserve">VOŠ sociál.právní, Jahodová 2800, P-10 </t>
  </si>
  <si>
    <t xml:space="preserve">VOŠ a SPŠ oděvní, Jablonského  3, P-7 </t>
  </si>
  <si>
    <t xml:space="preserve">ISŠ Jablonského 3, P-7  </t>
  </si>
  <si>
    <t xml:space="preserve">ISŠ Náhorní 1, P-8  </t>
  </si>
  <si>
    <t xml:space="preserve">ISŠ technická,  Beranových 140, P-9 </t>
  </si>
  <si>
    <t>COP -tech.hospod.,Poděbradská, P-9</t>
  </si>
  <si>
    <t xml:space="preserve">SPV Seydlerova 2451, Praha 5 </t>
  </si>
  <si>
    <t xml:space="preserve">SPV Rytířská 10, P-1 </t>
  </si>
  <si>
    <t xml:space="preserve">Dětský domov, Smržovská 77, P-9  </t>
  </si>
  <si>
    <r>
      <t>Dětský domov, Národ.hrdinů 2, P-9</t>
    </r>
    <r>
      <rPr>
        <sz val="10"/>
        <color indexed="10"/>
        <rFont val="Times New Roman CE"/>
        <family val="1"/>
      </rPr>
      <t xml:space="preserve"> </t>
    </r>
  </si>
  <si>
    <t xml:space="preserve">Školní jídelna,  Podskalská 10, P-2 </t>
  </si>
  <si>
    <t xml:space="preserve">Školní jídelna, U Vinohr.hřbitova, P-3  </t>
  </si>
  <si>
    <t xml:space="preserve">Školní jídelna, Sladkovského nám.8, P-3  </t>
  </si>
  <si>
    <t xml:space="preserve">Školní jídelna, Štefanikova 11, P-5  </t>
  </si>
  <si>
    <t xml:space="preserve">Jazyková škola, Školská 15, P-1  </t>
  </si>
  <si>
    <t xml:space="preserve">DM Neklanova </t>
  </si>
  <si>
    <t xml:space="preserve">DM Dittrichova </t>
  </si>
  <si>
    <t xml:space="preserve">DM Lovosická  </t>
  </si>
  <si>
    <t>SOU kadeř., Karlínské nám., Praha 8</t>
  </si>
  <si>
    <t>Spec. šk. P-9, Litvínovská</t>
  </si>
  <si>
    <t>Spec. Šk. Herforta P-1,Josefská</t>
  </si>
  <si>
    <t>Spec.šk.P-1,  Vlašská</t>
  </si>
  <si>
    <t>Spec. šk. sluch.p. P-2, Ječná</t>
  </si>
  <si>
    <t>Spec. šk. zrak.p. P-2,nám.Míru</t>
  </si>
  <si>
    <t>Spec. šk. VFN P2, Ke Karlovu</t>
  </si>
  <si>
    <t>Svob. šk. J.A.Kom.P-4, Křejpského</t>
  </si>
  <si>
    <t>Spec. šk. FTN P-4,Vídeňská</t>
  </si>
  <si>
    <t>Spec. šk. FN Motol,P-5,V Úvalu</t>
  </si>
  <si>
    <t>Spec. šk. sluch.p.P-5,Výmolova</t>
  </si>
  <si>
    <t>Spec. šk. P-8, Libčická</t>
  </si>
  <si>
    <t>Spec. šk. FN Bulovka P-8,Budínova</t>
  </si>
  <si>
    <t>Spec. šk.Psych.léč,P-8,Ústavní</t>
  </si>
  <si>
    <t>Spec. šk.P- 10, Starostrašnická</t>
  </si>
  <si>
    <t>Zvl. šk.  P-5, Karlická</t>
  </si>
  <si>
    <t>Zvl. šk. T.G.M. P-7, Ortenovo nám.</t>
  </si>
  <si>
    <t>Zvl. šk. P-10, Vachkova</t>
  </si>
  <si>
    <t>Zvl. šk. P- 10, Práčská</t>
  </si>
  <si>
    <t>Spec. Šk. P-10, V Olšinách</t>
  </si>
  <si>
    <t>Odbor OMT  - Granty  Děti a mládež</t>
  </si>
  <si>
    <t>Odbor školství - pilotní programy SIPVZ</t>
  </si>
  <si>
    <t>Odbor školství -  učební pomůcky MŠMT</t>
  </si>
  <si>
    <t>Odbor školství  - prevence kriminality</t>
  </si>
  <si>
    <t xml:space="preserve">Odbor školství  -  protidrogová prevence </t>
  </si>
  <si>
    <t>Odbor školství - soudní spory, sankce</t>
  </si>
  <si>
    <t>SOŚ a SOU poštovní,  Učňovská1, P-9</t>
  </si>
  <si>
    <t>program podpory vzdělávání</t>
  </si>
  <si>
    <t>Odbor školství - granty</t>
  </si>
  <si>
    <t>Odbor školství - opravy a údzžba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</si>
</sst>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"/>
    <numFmt numFmtId="166" formatCode="0.0"/>
    <numFmt numFmtId="167" formatCode="#,##0.000"/>
    <numFmt numFmtId="168" formatCode="0.000"/>
    <numFmt numFmtId="169" formatCode="0.0000"/>
  </numFmts>
  <fonts count="12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sz val="10"/>
      <color indexed="10"/>
      <name val="Times New Roman CE"/>
      <family val="1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b/>
      <sz val="9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ck"/>
      <right style="medium"/>
      <top style="thick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 style="medium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/>
    </xf>
    <xf numFmtId="14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2" borderId="2" xfId="0" applyNumberFormat="1" applyFont="1" applyFill="1" applyBorder="1" applyAlignment="1">
      <alignment/>
    </xf>
    <xf numFmtId="164" fontId="1" fillId="2" borderId="7" xfId="0" applyNumberFormat="1" applyFont="1" applyFill="1" applyBorder="1" applyAlignment="1">
      <alignment/>
    </xf>
    <xf numFmtId="164" fontId="1" fillId="2" borderId="7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164" fontId="1" fillId="0" borderId="2" xfId="0" applyNumberFormat="1" applyFont="1" applyBorder="1" applyAlignment="1">
      <alignment horizontal="right"/>
    </xf>
    <xf numFmtId="0" fontId="1" fillId="2" borderId="9" xfId="0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0" fontId="1" fillId="2" borderId="13" xfId="0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2" fontId="1" fillId="0" borderId="2" xfId="0" applyNumberFormat="1" applyFont="1" applyBorder="1" applyAlignment="1">
      <alignment/>
    </xf>
    <xf numFmtId="2" fontId="1" fillId="2" borderId="2" xfId="0" applyNumberFormat="1" applyFont="1" applyFill="1" applyBorder="1" applyAlignment="1">
      <alignment/>
    </xf>
    <xf numFmtId="164" fontId="1" fillId="0" borderId="7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23" xfId="0" applyFont="1" applyFill="1" applyBorder="1" applyAlignment="1">
      <alignment/>
    </xf>
    <xf numFmtId="14" fontId="1" fillId="2" borderId="2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164" fontId="6" fillId="0" borderId="2" xfId="0" applyNumberFormat="1" applyFont="1" applyBorder="1" applyAlignment="1">
      <alignment/>
    </xf>
    <xf numFmtId="164" fontId="1" fillId="2" borderId="1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2" borderId="14" xfId="0" applyNumberFormat="1" applyFont="1" applyFill="1" applyBorder="1" applyAlignment="1">
      <alignment/>
    </xf>
    <xf numFmtId="164" fontId="1" fillId="2" borderId="12" xfId="0" applyNumberFormat="1" applyFont="1" applyFill="1" applyBorder="1" applyAlignment="1">
      <alignment/>
    </xf>
    <xf numFmtId="2" fontId="1" fillId="2" borderId="7" xfId="0" applyNumberFormat="1" applyFont="1" applyFill="1" applyBorder="1" applyAlignment="1">
      <alignment/>
    </xf>
    <xf numFmtId="164" fontId="1" fillId="2" borderId="2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" fillId="0" borderId="24" xfId="0" applyFont="1" applyBorder="1" applyAlignment="1">
      <alignment/>
    </xf>
    <xf numFmtId="164" fontId="1" fillId="0" borderId="25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164" fontId="1" fillId="2" borderId="25" xfId="0" applyNumberFormat="1" applyFont="1" applyFill="1" applyBorder="1" applyAlignment="1">
      <alignment/>
    </xf>
    <xf numFmtId="164" fontId="1" fillId="2" borderId="27" xfId="0" applyNumberFormat="1" applyFont="1" applyFill="1" applyBorder="1" applyAlignment="1">
      <alignment/>
    </xf>
    <xf numFmtId="166" fontId="1" fillId="0" borderId="14" xfId="0" applyNumberFormat="1" applyFont="1" applyBorder="1" applyAlignment="1">
      <alignment/>
    </xf>
    <xf numFmtId="166" fontId="1" fillId="0" borderId="12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27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4" fontId="1" fillId="0" borderId="28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166" fontId="1" fillId="0" borderId="27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164" fontId="1" fillId="0" borderId="3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164" fontId="1" fillId="2" borderId="4" xfId="0" applyNumberFormat="1" applyFont="1" applyFill="1" applyBorder="1" applyAlignment="1">
      <alignment/>
    </xf>
    <xf numFmtId="164" fontId="1" fillId="2" borderId="31" xfId="0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164" fontId="1" fillId="2" borderId="32" xfId="0" applyNumberFormat="1" applyFont="1" applyFill="1" applyBorder="1" applyAlignment="1">
      <alignment/>
    </xf>
    <xf numFmtId="0" fontId="1" fillId="2" borderId="32" xfId="0" applyFont="1" applyFill="1" applyBorder="1" applyAlignment="1">
      <alignment/>
    </xf>
    <xf numFmtId="4" fontId="1" fillId="0" borderId="3" xfId="0" applyNumberFormat="1" applyFont="1" applyBorder="1" applyAlignment="1">
      <alignment/>
    </xf>
    <xf numFmtId="0" fontId="2" fillId="0" borderId="33" xfId="0" applyFont="1" applyBorder="1" applyAlignment="1">
      <alignment/>
    </xf>
    <xf numFmtId="164" fontId="1" fillId="2" borderId="34" xfId="0" applyNumberFormat="1" applyFont="1" applyFill="1" applyBorder="1" applyAlignment="1">
      <alignment/>
    </xf>
    <xf numFmtId="164" fontId="1" fillId="2" borderId="35" xfId="0" applyNumberFormat="1" applyFont="1" applyFill="1" applyBorder="1" applyAlignment="1">
      <alignment/>
    </xf>
    <xf numFmtId="0" fontId="1" fillId="2" borderId="35" xfId="0" applyFont="1" applyFill="1" applyBorder="1" applyAlignment="1">
      <alignment/>
    </xf>
    <xf numFmtId="0" fontId="1" fillId="2" borderId="3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164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2" fontId="2" fillId="0" borderId="3" xfId="0" applyNumberFormat="1" applyFont="1" applyBorder="1" applyAlignment="1">
      <alignment/>
    </xf>
    <xf numFmtId="164" fontId="6" fillId="0" borderId="37" xfId="0" applyNumberFormat="1" applyFont="1" applyBorder="1" applyAlignment="1">
      <alignment/>
    </xf>
    <xf numFmtId="2" fontId="6" fillId="0" borderId="37" xfId="0" applyNumberFormat="1" applyFont="1" applyBorder="1" applyAlignment="1">
      <alignment/>
    </xf>
    <xf numFmtId="4" fontId="6" fillId="0" borderId="37" xfId="0" applyNumberFormat="1" applyFont="1" applyBorder="1" applyAlignment="1">
      <alignment/>
    </xf>
    <xf numFmtId="0" fontId="1" fillId="2" borderId="18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7" xfId="0" applyNumberFormat="1" applyFont="1" applyBorder="1" applyAlignment="1">
      <alignment horizontal="right"/>
    </xf>
    <xf numFmtId="164" fontId="1" fillId="0" borderId="7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164" fontId="1" fillId="0" borderId="38" xfId="0" applyNumberFormat="1" applyFont="1" applyBorder="1" applyAlignment="1">
      <alignment/>
    </xf>
    <xf numFmtId="2" fontId="1" fillId="0" borderId="2" xfId="0" applyNumberFormat="1" applyFont="1" applyBorder="1" applyAlignment="1">
      <alignment horizontal="right"/>
    </xf>
    <xf numFmtId="2" fontId="1" fillId="0" borderId="29" xfId="0" applyNumberFormat="1" applyFont="1" applyBorder="1" applyAlignment="1">
      <alignment/>
    </xf>
    <xf numFmtId="3" fontId="1" fillId="0" borderId="26" xfId="0" applyNumberFormat="1" applyFont="1" applyBorder="1" applyAlignment="1">
      <alignment horizontal="right"/>
    </xf>
    <xf numFmtId="164" fontId="1" fillId="0" borderId="32" xfId="0" applyNumberFormat="1" applyFont="1" applyBorder="1" applyAlignment="1">
      <alignment/>
    </xf>
    <xf numFmtId="2" fontId="1" fillId="0" borderId="26" xfId="0" applyNumberFormat="1" applyFont="1" applyBorder="1" applyAlignment="1">
      <alignment horizontal="right"/>
    </xf>
    <xf numFmtId="2" fontId="1" fillId="0" borderId="31" xfId="0" applyNumberFormat="1" applyFont="1" applyBorder="1" applyAlignment="1">
      <alignment/>
    </xf>
    <xf numFmtId="166" fontId="1" fillId="0" borderId="39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" xfId="0" applyNumberFormat="1" applyFont="1" applyBorder="1" applyAlignment="1">
      <alignment horizontal="right"/>
    </xf>
    <xf numFmtId="164" fontId="1" fillId="0" borderId="40" xfId="0" applyNumberFormat="1" applyFont="1" applyBorder="1" applyAlignment="1">
      <alignment/>
    </xf>
    <xf numFmtId="2" fontId="1" fillId="0" borderId="40" xfId="0" applyNumberFormat="1" applyFont="1" applyBorder="1" applyAlignment="1">
      <alignment/>
    </xf>
    <xf numFmtId="2" fontId="1" fillId="0" borderId="7" xfId="0" applyNumberFormat="1" applyFont="1" applyBorder="1" applyAlignment="1">
      <alignment horizontal="center"/>
    </xf>
    <xf numFmtId="166" fontId="1" fillId="2" borderId="12" xfId="0" applyNumberFormat="1" applyFont="1" applyFill="1" applyBorder="1" applyAlignment="1">
      <alignment/>
    </xf>
    <xf numFmtId="166" fontId="1" fillId="2" borderId="14" xfId="0" applyNumberFormat="1" applyFont="1" applyFill="1" applyBorder="1" applyAlignment="1">
      <alignment/>
    </xf>
    <xf numFmtId="2" fontId="1" fillId="0" borderId="7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2" borderId="43" xfId="0" applyFont="1" applyFill="1" applyBorder="1" applyAlignment="1">
      <alignment/>
    </xf>
    <xf numFmtId="0" fontId="1" fillId="2" borderId="44" xfId="0" applyFont="1" applyFill="1" applyBorder="1" applyAlignment="1">
      <alignment/>
    </xf>
    <xf numFmtId="164" fontId="1" fillId="0" borderId="28" xfId="0" applyNumberFormat="1" applyFont="1" applyBorder="1" applyAlignment="1">
      <alignment horizontal="right"/>
    </xf>
    <xf numFmtId="0" fontId="2" fillId="0" borderId="45" xfId="0" applyFont="1" applyBorder="1" applyAlignment="1">
      <alignment/>
    </xf>
    <xf numFmtId="0" fontId="8" fillId="0" borderId="0" xfId="0" applyFont="1" applyAlignment="1">
      <alignment/>
    </xf>
    <xf numFmtId="0" fontId="1" fillId="0" borderId="46" xfId="0" applyFont="1" applyBorder="1" applyAlignment="1">
      <alignment/>
    </xf>
    <xf numFmtId="164" fontId="1" fillId="0" borderId="47" xfId="0" applyNumberFormat="1" applyFont="1" applyBorder="1" applyAlignment="1">
      <alignment/>
    </xf>
    <xf numFmtId="4" fontId="1" fillId="0" borderId="47" xfId="0" applyNumberFormat="1" applyFont="1" applyBorder="1" applyAlignment="1">
      <alignment/>
    </xf>
    <xf numFmtId="164" fontId="1" fillId="2" borderId="48" xfId="0" applyNumberFormat="1" applyFont="1" applyFill="1" applyBorder="1" applyAlignment="1">
      <alignment/>
    </xf>
    <xf numFmtId="0" fontId="1" fillId="2" borderId="48" xfId="0" applyFont="1" applyFill="1" applyBorder="1" applyAlignment="1">
      <alignment/>
    </xf>
    <xf numFmtId="0" fontId="1" fillId="2" borderId="49" xfId="0" applyFont="1" applyFill="1" applyBorder="1" applyAlignment="1">
      <alignment/>
    </xf>
    <xf numFmtId="0" fontId="0" fillId="0" borderId="0" xfId="0" applyFill="1" applyAlignment="1">
      <alignment/>
    </xf>
    <xf numFmtId="164" fontId="1" fillId="0" borderId="0" xfId="0" applyNumberFormat="1" applyFont="1" applyAlignment="1">
      <alignment/>
    </xf>
    <xf numFmtId="164" fontId="1" fillId="0" borderId="50" xfId="0" applyNumberFormat="1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164" fontId="1" fillId="0" borderId="52" xfId="0" applyNumberFormat="1" applyFont="1" applyBorder="1" applyAlignment="1">
      <alignment/>
    </xf>
    <xf numFmtId="164" fontId="1" fillId="0" borderId="53" xfId="0" applyNumberFormat="1" applyFont="1" applyBorder="1" applyAlignment="1">
      <alignment/>
    </xf>
    <xf numFmtId="4" fontId="1" fillId="0" borderId="53" xfId="0" applyNumberFormat="1" applyFont="1" applyBorder="1" applyAlignment="1">
      <alignment/>
    </xf>
    <xf numFmtId="2" fontId="1" fillId="0" borderId="47" xfId="0" applyNumberFormat="1" applyFont="1" applyBorder="1" applyAlignment="1">
      <alignment/>
    </xf>
    <xf numFmtId="164" fontId="1" fillId="2" borderId="47" xfId="0" applyNumberFormat="1" applyFont="1" applyFill="1" applyBorder="1" applyAlignment="1">
      <alignment/>
    </xf>
    <xf numFmtId="164" fontId="1" fillId="2" borderId="54" xfId="0" applyNumberFormat="1" applyFont="1" applyFill="1" applyBorder="1" applyAlignment="1">
      <alignment/>
    </xf>
    <xf numFmtId="164" fontId="1" fillId="0" borderId="19" xfId="0" applyNumberFormat="1" applyFont="1" applyBorder="1" applyAlignment="1">
      <alignment/>
    </xf>
    <xf numFmtId="0" fontId="7" fillId="0" borderId="3" xfId="0" applyFont="1" applyBorder="1" applyAlignment="1">
      <alignment/>
    </xf>
    <xf numFmtId="164" fontId="9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64" fontId="8" fillId="0" borderId="0" xfId="0" applyNumberFormat="1" applyFont="1" applyFill="1" applyBorder="1" applyAlignment="1">
      <alignment/>
    </xf>
    <xf numFmtId="2" fontId="8" fillId="0" borderId="0" xfId="0" applyNumberFormat="1" applyFont="1" applyBorder="1" applyAlignment="1">
      <alignment/>
    </xf>
    <xf numFmtId="164" fontId="8" fillId="2" borderId="0" xfId="0" applyNumberFormat="1" applyFont="1" applyFill="1" applyBorder="1" applyAlignment="1">
      <alignment/>
    </xf>
    <xf numFmtId="4" fontId="8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4" fontId="1" fillId="0" borderId="54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1" fillId="0" borderId="55" xfId="0" applyFont="1" applyBorder="1" applyAlignment="1">
      <alignment/>
    </xf>
    <xf numFmtId="0" fontId="2" fillId="0" borderId="56" xfId="0" applyFont="1" applyFill="1" applyBorder="1" applyAlignment="1">
      <alignment/>
    </xf>
    <xf numFmtId="164" fontId="2" fillId="0" borderId="57" xfId="0" applyNumberFormat="1" applyFont="1" applyFill="1" applyBorder="1" applyAlignment="1">
      <alignment/>
    </xf>
    <xf numFmtId="4" fontId="2" fillId="0" borderId="57" xfId="0" applyNumberFormat="1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2" fillId="0" borderId="37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0" fontId="2" fillId="0" borderId="59" xfId="0" applyFont="1" applyFill="1" applyBorder="1" applyAlignment="1">
      <alignment/>
    </xf>
    <xf numFmtId="164" fontId="2" fillId="0" borderId="60" xfId="0" applyNumberFormat="1" applyFont="1" applyFill="1" applyBorder="1" applyAlignment="1">
      <alignment/>
    </xf>
    <xf numFmtId="4" fontId="2" fillId="0" borderId="61" xfId="0" applyNumberFormat="1" applyFont="1" applyFill="1" applyBorder="1" applyAlignment="1">
      <alignment/>
    </xf>
    <xf numFmtId="4" fontId="2" fillId="0" borderId="60" xfId="0" applyNumberFormat="1" applyFont="1" applyFill="1" applyBorder="1" applyAlignment="1">
      <alignment/>
    </xf>
    <xf numFmtId="164" fontId="11" fillId="0" borderId="26" xfId="0" applyNumberFormat="1" applyFont="1" applyBorder="1" applyAlignment="1">
      <alignment/>
    </xf>
    <xf numFmtId="2" fontId="11" fillId="0" borderId="26" xfId="0" applyNumberFormat="1" applyFont="1" applyBorder="1" applyAlignment="1">
      <alignment/>
    </xf>
    <xf numFmtId="4" fontId="11" fillId="0" borderId="26" xfId="0" applyNumberFormat="1" applyFont="1" applyBorder="1" applyAlignment="1">
      <alignment/>
    </xf>
    <xf numFmtId="164" fontId="2" fillId="0" borderId="57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166" fontId="2" fillId="0" borderId="57" xfId="0" applyNumberFormat="1" applyFont="1" applyFill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47" xfId="0" applyNumberFormat="1" applyFont="1" applyBorder="1" applyAlignment="1">
      <alignment horizontal="right"/>
    </xf>
    <xf numFmtId="164" fontId="1" fillId="0" borderId="48" xfId="0" applyNumberFormat="1" applyFont="1" applyBorder="1" applyAlignment="1">
      <alignment/>
    </xf>
    <xf numFmtId="2" fontId="1" fillId="0" borderId="47" xfId="0" applyNumberFormat="1" applyFont="1" applyBorder="1" applyAlignment="1">
      <alignment horizontal="right"/>
    </xf>
    <xf numFmtId="2" fontId="1" fillId="0" borderId="62" xfId="0" applyNumberFormat="1" applyFont="1" applyBorder="1" applyAlignment="1">
      <alignment/>
    </xf>
    <xf numFmtId="3" fontId="1" fillId="0" borderId="62" xfId="0" applyNumberFormat="1" applyFont="1" applyBorder="1" applyAlignment="1">
      <alignment/>
    </xf>
    <xf numFmtId="166" fontId="1" fillId="0" borderId="54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2" fontId="1" fillId="0" borderId="28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/>
    </xf>
    <xf numFmtId="2" fontId="1" fillId="0" borderId="28" xfId="0" applyNumberFormat="1" applyFont="1" applyBorder="1" applyAlignment="1">
      <alignment/>
    </xf>
    <xf numFmtId="3" fontId="1" fillId="0" borderId="25" xfId="0" applyNumberFormat="1" applyFont="1" applyBorder="1" applyAlignment="1">
      <alignment horizontal="right"/>
    </xf>
    <xf numFmtId="164" fontId="1" fillId="0" borderId="63" xfId="0" applyNumberFormat="1" applyFont="1" applyBorder="1" applyAlignment="1">
      <alignment horizontal="right"/>
    </xf>
    <xf numFmtId="164" fontId="1" fillId="0" borderId="63" xfId="0" applyNumberFormat="1" applyFont="1" applyBorder="1" applyAlignment="1">
      <alignment/>
    </xf>
    <xf numFmtId="2" fontId="1" fillId="0" borderId="63" xfId="0" applyNumberFormat="1" applyFont="1" applyBorder="1" applyAlignment="1">
      <alignment horizontal="right"/>
    </xf>
    <xf numFmtId="3" fontId="1" fillId="0" borderId="63" xfId="0" applyNumberFormat="1" applyFont="1" applyBorder="1" applyAlignment="1">
      <alignment/>
    </xf>
    <xf numFmtId="2" fontId="1" fillId="0" borderId="63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64" xfId="0" applyNumberFormat="1" applyFont="1" applyBorder="1" applyAlignment="1">
      <alignment horizontal="right"/>
    </xf>
    <xf numFmtId="164" fontId="1" fillId="0" borderId="64" xfId="0" applyNumberFormat="1" applyFont="1" applyBorder="1" applyAlignment="1">
      <alignment/>
    </xf>
    <xf numFmtId="2" fontId="1" fillId="0" borderId="64" xfId="0" applyNumberFormat="1" applyFont="1" applyBorder="1" applyAlignment="1">
      <alignment horizontal="right"/>
    </xf>
    <xf numFmtId="3" fontId="1" fillId="0" borderId="64" xfId="0" applyNumberFormat="1" applyFont="1" applyBorder="1" applyAlignment="1">
      <alignment/>
    </xf>
    <xf numFmtId="2" fontId="1" fillId="0" borderId="64" xfId="0" applyNumberFormat="1" applyFont="1" applyBorder="1" applyAlignment="1">
      <alignment/>
    </xf>
    <xf numFmtId="164" fontId="1" fillId="0" borderId="49" xfId="0" applyNumberFormat="1" applyFont="1" applyBorder="1" applyAlignment="1">
      <alignment/>
    </xf>
    <xf numFmtId="164" fontId="1" fillId="0" borderId="65" xfId="0" applyNumberFormat="1" applyFont="1" applyBorder="1" applyAlignment="1">
      <alignment horizontal="right"/>
    </xf>
    <xf numFmtId="164" fontId="1" fillId="0" borderId="65" xfId="0" applyNumberFormat="1" applyFont="1" applyBorder="1" applyAlignment="1">
      <alignment/>
    </xf>
    <xf numFmtId="2" fontId="1" fillId="0" borderId="65" xfId="0" applyNumberFormat="1" applyFont="1" applyBorder="1" applyAlignment="1">
      <alignment horizontal="right"/>
    </xf>
    <xf numFmtId="3" fontId="1" fillId="0" borderId="65" xfId="0" applyNumberFormat="1" applyFont="1" applyBorder="1" applyAlignment="1">
      <alignment/>
    </xf>
    <xf numFmtId="2" fontId="1" fillId="0" borderId="65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3" fontId="1" fillId="0" borderId="40" xfId="0" applyNumberFormat="1" applyFont="1" applyBorder="1" applyAlignment="1">
      <alignment horizontal="right"/>
    </xf>
    <xf numFmtId="164" fontId="1" fillId="0" borderId="40" xfId="0" applyNumberFormat="1" applyFont="1" applyBorder="1" applyAlignment="1">
      <alignment horizontal="right"/>
    </xf>
    <xf numFmtId="2" fontId="1" fillId="0" borderId="40" xfId="0" applyNumberFormat="1" applyFont="1" applyBorder="1" applyAlignment="1">
      <alignment horizontal="right"/>
    </xf>
    <xf numFmtId="3" fontId="1" fillId="0" borderId="40" xfId="0" applyNumberFormat="1" applyFont="1" applyBorder="1" applyAlignment="1">
      <alignment/>
    </xf>
    <xf numFmtId="164" fontId="1" fillId="0" borderId="66" xfId="0" applyNumberFormat="1" applyFont="1" applyBorder="1" applyAlignment="1">
      <alignment/>
    </xf>
    <xf numFmtId="0" fontId="11" fillId="0" borderId="20" xfId="0" applyFont="1" applyBorder="1" applyAlignment="1">
      <alignment/>
    </xf>
    <xf numFmtId="3" fontId="11" fillId="0" borderId="26" xfId="0" applyNumberFormat="1" applyFont="1" applyFill="1" applyBorder="1" applyAlignment="1">
      <alignment horizontal="right"/>
    </xf>
    <xf numFmtId="164" fontId="11" fillId="0" borderId="26" xfId="0" applyNumberFormat="1" applyFont="1" applyFill="1" applyBorder="1" applyAlignment="1">
      <alignment horizontal="right"/>
    </xf>
    <xf numFmtId="164" fontId="11" fillId="0" borderId="26" xfId="0" applyNumberFormat="1" applyFont="1" applyFill="1" applyBorder="1" applyAlignment="1">
      <alignment/>
    </xf>
    <xf numFmtId="2" fontId="11" fillId="0" borderId="26" xfId="0" applyNumberFormat="1" applyFont="1" applyFill="1" applyBorder="1" applyAlignment="1">
      <alignment horizontal="right"/>
    </xf>
    <xf numFmtId="2" fontId="11" fillId="0" borderId="26" xfId="0" applyNumberFormat="1" applyFont="1" applyFill="1" applyBorder="1" applyAlignment="1">
      <alignment/>
    </xf>
    <xf numFmtId="3" fontId="11" fillId="0" borderId="26" xfId="0" applyNumberFormat="1" applyFont="1" applyFill="1" applyBorder="1" applyAlignment="1">
      <alignment/>
    </xf>
    <xf numFmtId="164" fontId="11" fillId="0" borderId="39" xfId="0" applyNumberFormat="1" applyFont="1" applyFill="1" applyBorder="1" applyAlignment="1">
      <alignment/>
    </xf>
    <xf numFmtId="3" fontId="1" fillId="0" borderId="67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1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9"/>
  <sheetViews>
    <sheetView showGridLines="0" tabSelected="1" workbookViewId="0" topLeftCell="A1">
      <selection activeCell="A20" sqref="A20"/>
    </sheetView>
  </sheetViews>
  <sheetFormatPr defaultColWidth="9.00390625" defaultRowHeight="12.75"/>
  <cols>
    <col min="1" max="1" width="33.625" style="0" customWidth="1"/>
    <col min="2" max="4" width="9.75390625" style="0" customWidth="1"/>
    <col min="5" max="5" width="8.375" style="0" customWidth="1"/>
    <col min="6" max="6" width="9.75390625" style="0" customWidth="1"/>
    <col min="7" max="7" width="8.625" style="0" customWidth="1"/>
    <col min="8" max="8" width="10.375" style="0" customWidth="1"/>
    <col min="9" max="9" width="10.125" style="0" customWidth="1"/>
    <col min="10" max="10" width="8.625" style="0" customWidth="1"/>
    <col min="11" max="11" width="15.875" style="0" customWidth="1"/>
  </cols>
  <sheetData>
    <row r="1" spans="1:18" ht="18.7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14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14</v>
      </c>
      <c r="L3" s="1"/>
      <c r="M3" s="1"/>
      <c r="N3" s="1"/>
      <c r="O3" s="1"/>
      <c r="P3" s="1"/>
      <c r="Q3" s="1"/>
      <c r="R3" s="1"/>
    </row>
    <row r="4" spans="1:18" ht="14.25" thickBot="1" thickTop="1">
      <c r="A4" s="15" t="s">
        <v>12</v>
      </c>
      <c r="B4" s="245" t="s">
        <v>13</v>
      </c>
      <c r="C4" s="246"/>
      <c r="D4" s="246"/>
      <c r="E4" s="246"/>
      <c r="F4" s="246"/>
      <c r="G4" s="247"/>
      <c r="H4" s="245" t="s">
        <v>8</v>
      </c>
      <c r="I4" s="248"/>
      <c r="J4" s="248"/>
      <c r="K4" s="249"/>
      <c r="L4" s="1"/>
      <c r="M4" s="1"/>
      <c r="N4" s="1"/>
      <c r="O4" s="1"/>
      <c r="P4" s="1"/>
      <c r="Q4" s="1"/>
      <c r="R4" s="1"/>
    </row>
    <row r="5" spans="1:18" ht="12.75">
      <c r="A5" s="16"/>
      <c r="B5" s="7" t="s">
        <v>175</v>
      </c>
      <c r="C5" s="7" t="s">
        <v>176</v>
      </c>
      <c r="D5" s="7" t="s">
        <v>1</v>
      </c>
      <c r="E5" s="9" t="s">
        <v>2</v>
      </c>
      <c r="F5" s="7" t="s">
        <v>1</v>
      </c>
      <c r="G5" s="7" t="s">
        <v>3</v>
      </c>
      <c r="H5" s="7" t="s">
        <v>9</v>
      </c>
      <c r="I5" s="7" t="s">
        <v>1</v>
      </c>
      <c r="J5" s="7" t="s">
        <v>2</v>
      </c>
      <c r="K5" s="17" t="s">
        <v>5</v>
      </c>
      <c r="L5" s="1"/>
      <c r="M5" s="1"/>
      <c r="N5" s="1"/>
      <c r="O5" s="1"/>
      <c r="P5" s="1"/>
      <c r="Q5" s="1"/>
      <c r="R5" s="1"/>
    </row>
    <row r="6" spans="1:18" ht="12.75">
      <c r="A6" s="18"/>
      <c r="B6" s="5"/>
      <c r="C6" s="5"/>
      <c r="D6" s="6" t="s">
        <v>7</v>
      </c>
      <c r="E6" s="9" t="s">
        <v>174</v>
      </c>
      <c r="F6" s="6" t="s">
        <v>7</v>
      </c>
      <c r="G6" s="7" t="s">
        <v>177</v>
      </c>
      <c r="H6" s="7" t="s">
        <v>10</v>
      </c>
      <c r="I6" s="10" t="s">
        <v>7</v>
      </c>
      <c r="J6" s="7"/>
      <c r="K6" s="17" t="s">
        <v>6</v>
      </c>
      <c r="L6" s="1"/>
      <c r="M6" s="1"/>
      <c r="N6" s="1"/>
      <c r="O6" s="1"/>
      <c r="P6" s="1"/>
      <c r="Q6" s="1"/>
      <c r="R6" s="1"/>
    </row>
    <row r="7" spans="1:18" ht="13.5" thickBot="1">
      <c r="A7" s="23"/>
      <c r="B7" s="11"/>
      <c r="C7" s="11"/>
      <c r="D7" s="12">
        <v>38352</v>
      </c>
      <c r="E7" s="13"/>
      <c r="F7" s="12">
        <v>37986</v>
      </c>
      <c r="G7" s="24"/>
      <c r="H7" s="11" t="s">
        <v>4</v>
      </c>
      <c r="I7" s="12">
        <v>38352</v>
      </c>
      <c r="J7" s="11"/>
      <c r="K7" s="25" t="s">
        <v>11</v>
      </c>
      <c r="L7" s="1"/>
      <c r="M7" s="1"/>
      <c r="N7" s="1"/>
      <c r="O7" s="1"/>
      <c r="P7" s="1"/>
      <c r="Q7" s="1"/>
      <c r="R7" s="1"/>
    </row>
    <row r="8" spans="1:18" ht="13.5" thickTop="1">
      <c r="A8" s="19" t="s">
        <v>15</v>
      </c>
      <c r="B8" s="31">
        <v>9385</v>
      </c>
      <c r="C8" s="34">
        <v>0</v>
      </c>
      <c r="D8" s="31">
        <v>0</v>
      </c>
      <c r="E8" s="39">
        <v>0</v>
      </c>
      <c r="F8" s="31">
        <v>0</v>
      </c>
      <c r="G8" s="47">
        <v>0</v>
      </c>
      <c r="H8" s="30">
        <v>0</v>
      </c>
      <c r="I8" s="4">
        <v>0</v>
      </c>
      <c r="J8" s="4">
        <v>0</v>
      </c>
      <c r="K8" s="22">
        <v>0</v>
      </c>
      <c r="L8" s="1"/>
      <c r="M8" s="1"/>
      <c r="N8" s="1"/>
      <c r="O8" s="1"/>
      <c r="P8" s="1"/>
      <c r="Q8" s="1"/>
      <c r="R8" s="1"/>
    </row>
    <row r="9" spans="1:18" ht="12.75">
      <c r="A9" s="21" t="s">
        <v>276</v>
      </c>
      <c r="B9" s="30">
        <v>0</v>
      </c>
      <c r="C9" s="33">
        <v>243.7</v>
      </c>
      <c r="D9" s="30">
        <v>242.9</v>
      </c>
      <c r="E9" s="39">
        <f aca="true" t="shared" si="0" ref="E9:E17">D9/C9*100</f>
        <v>99.6717275338531</v>
      </c>
      <c r="F9" s="30">
        <v>0</v>
      </c>
      <c r="G9" s="47">
        <v>0</v>
      </c>
      <c r="H9" s="30">
        <v>0</v>
      </c>
      <c r="I9" s="4">
        <v>0</v>
      </c>
      <c r="J9" s="4">
        <v>0</v>
      </c>
      <c r="K9" s="22">
        <v>0</v>
      </c>
      <c r="L9" s="1"/>
      <c r="M9" s="1"/>
      <c r="N9" s="1"/>
      <c r="O9" s="1"/>
      <c r="P9" s="1"/>
      <c r="Q9" s="1"/>
      <c r="R9" s="1"/>
    </row>
    <row r="10" spans="1:18" ht="12.75">
      <c r="A10" s="21" t="s">
        <v>277</v>
      </c>
      <c r="B10" s="30">
        <v>0</v>
      </c>
      <c r="C10" s="33">
        <v>1072.8</v>
      </c>
      <c r="D10" s="30">
        <v>1072.8</v>
      </c>
      <c r="E10" s="39">
        <f t="shared" si="0"/>
        <v>100</v>
      </c>
      <c r="F10" s="30">
        <v>0</v>
      </c>
      <c r="G10" s="47">
        <v>0</v>
      </c>
      <c r="H10" s="30">
        <v>0</v>
      </c>
      <c r="I10" s="4">
        <v>0</v>
      </c>
      <c r="J10" s="4">
        <v>0</v>
      </c>
      <c r="K10" s="22">
        <v>0</v>
      </c>
      <c r="L10" s="1"/>
      <c r="M10" s="1"/>
      <c r="N10" s="1"/>
      <c r="O10" s="1"/>
      <c r="P10" s="1"/>
      <c r="Q10" s="1"/>
      <c r="R10" s="1"/>
    </row>
    <row r="11" spans="1:18" ht="12.75">
      <c r="A11" s="21" t="s">
        <v>278</v>
      </c>
      <c r="B11" s="30">
        <v>0</v>
      </c>
      <c r="C11" s="33">
        <v>328</v>
      </c>
      <c r="D11" s="30">
        <v>328</v>
      </c>
      <c r="E11" s="39">
        <f t="shared" si="0"/>
        <v>100</v>
      </c>
      <c r="F11" s="30">
        <v>190</v>
      </c>
      <c r="G11" s="47">
        <f aca="true" t="shared" si="1" ref="G11:G17">D11/F11</f>
        <v>1.7263157894736842</v>
      </c>
      <c r="H11" s="30">
        <v>0</v>
      </c>
      <c r="I11" s="4">
        <v>0</v>
      </c>
      <c r="J11" s="4">
        <v>0</v>
      </c>
      <c r="K11" s="22">
        <v>0</v>
      </c>
      <c r="L11" s="1"/>
      <c r="M11" s="1"/>
      <c r="N11" s="1"/>
      <c r="O11" s="1"/>
      <c r="P11" s="1"/>
      <c r="Q11" s="1"/>
      <c r="R11" s="1"/>
    </row>
    <row r="12" spans="1:18" ht="12.75">
      <c r="A12" s="21" t="s">
        <v>279</v>
      </c>
      <c r="B12" s="30">
        <v>0</v>
      </c>
      <c r="C12" s="33">
        <v>148</v>
      </c>
      <c r="D12" s="30">
        <v>148</v>
      </c>
      <c r="E12" s="39">
        <f t="shared" si="0"/>
        <v>100</v>
      </c>
      <c r="F12" s="30">
        <v>0</v>
      </c>
      <c r="G12" s="47">
        <v>0</v>
      </c>
      <c r="H12" s="30">
        <v>0</v>
      </c>
      <c r="I12" s="4">
        <v>0</v>
      </c>
      <c r="J12" s="4">
        <v>0</v>
      </c>
      <c r="K12" s="22">
        <v>0</v>
      </c>
      <c r="L12" s="1"/>
      <c r="M12" s="1"/>
      <c r="N12" s="1"/>
      <c r="O12" s="1"/>
      <c r="P12" s="1"/>
      <c r="Q12" s="1"/>
      <c r="R12" s="1"/>
    </row>
    <row r="13" spans="1:18" ht="12.75">
      <c r="A13" s="21" t="s">
        <v>72</v>
      </c>
      <c r="B13" s="30">
        <v>5000</v>
      </c>
      <c r="C13" s="30">
        <v>3197.4</v>
      </c>
      <c r="D13" s="30">
        <v>3197.3</v>
      </c>
      <c r="E13" s="39">
        <f t="shared" si="0"/>
        <v>99.99687245887283</v>
      </c>
      <c r="F13" s="30">
        <v>215.3</v>
      </c>
      <c r="G13" s="47">
        <f t="shared" si="1"/>
        <v>14.850441244774734</v>
      </c>
      <c r="H13" s="31">
        <v>0</v>
      </c>
      <c r="I13" s="14">
        <v>0</v>
      </c>
      <c r="J13" s="14">
        <v>0</v>
      </c>
      <c r="K13" s="20">
        <v>0</v>
      </c>
      <c r="L13" s="1"/>
      <c r="M13" s="1"/>
      <c r="N13" s="1"/>
      <c r="O13" s="1"/>
      <c r="P13" s="1"/>
      <c r="Q13" s="1"/>
      <c r="R13" s="1"/>
    </row>
    <row r="14" spans="1:18" ht="12.75">
      <c r="A14" s="19" t="s">
        <v>75</v>
      </c>
      <c r="B14" s="31">
        <v>30</v>
      </c>
      <c r="C14" s="31">
        <v>40.2</v>
      </c>
      <c r="D14" s="31">
        <v>40.2</v>
      </c>
      <c r="E14" s="39">
        <f t="shared" si="0"/>
        <v>100</v>
      </c>
      <c r="F14" s="31">
        <v>35.1</v>
      </c>
      <c r="G14" s="47">
        <f t="shared" si="1"/>
        <v>1.1452991452991452</v>
      </c>
      <c r="H14" s="31">
        <v>0</v>
      </c>
      <c r="I14" s="14">
        <v>0</v>
      </c>
      <c r="J14" s="14">
        <v>0</v>
      </c>
      <c r="K14" s="20">
        <v>0</v>
      </c>
      <c r="L14" s="1"/>
      <c r="M14" s="1"/>
      <c r="N14" s="1"/>
      <c r="O14" s="1"/>
      <c r="P14" s="1"/>
      <c r="Q14" s="1"/>
      <c r="R14" s="1"/>
    </row>
    <row r="15" spans="1:18" ht="12.75">
      <c r="A15" s="19" t="s">
        <v>74</v>
      </c>
      <c r="B15" s="31">
        <v>360</v>
      </c>
      <c r="C15" s="31">
        <v>409.9</v>
      </c>
      <c r="D15" s="31">
        <v>409.9</v>
      </c>
      <c r="E15" s="39">
        <f t="shared" si="0"/>
        <v>100</v>
      </c>
      <c r="F15" s="31">
        <v>361</v>
      </c>
      <c r="G15" s="47">
        <f t="shared" si="1"/>
        <v>1.1354570637119112</v>
      </c>
      <c r="H15" s="31">
        <v>0</v>
      </c>
      <c r="I15" s="14">
        <v>0</v>
      </c>
      <c r="J15" s="14">
        <v>0</v>
      </c>
      <c r="K15" s="20">
        <v>0</v>
      </c>
      <c r="L15" s="1"/>
      <c r="M15" s="1"/>
      <c r="N15" s="1"/>
      <c r="O15" s="1"/>
      <c r="P15" s="1"/>
      <c r="Q15" s="1"/>
      <c r="R15" s="1"/>
    </row>
    <row r="16" spans="1:18" ht="12.75">
      <c r="A16" s="19" t="s">
        <v>73</v>
      </c>
      <c r="B16" s="31">
        <v>3000</v>
      </c>
      <c r="C16" s="31">
        <v>2968.8</v>
      </c>
      <c r="D16" s="31">
        <v>2968.8</v>
      </c>
      <c r="E16" s="39">
        <f t="shared" si="0"/>
        <v>100</v>
      </c>
      <c r="F16" s="31">
        <v>1892.3</v>
      </c>
      <c r="G16" s="47">
        <f t="shared" si="1"/>
        <v>1.5688844263594568</v>
      </c>
      <c r="H16" s="31">
        <v>0</v>
      </c>
      <c r="I16" s="14">
        <v>0</v>
      </c>
      <c r="J16" s="14">
        <v>0</v>
      </c>
      <c r="K16" s="20">
        <v>0</v>
      </c>
      <c r="L16" s="1"/>
      <c r="M16" s="1"/>
      <c r="N16" s="1"/>
      <c r="O16" s="1"/>
      <c r="P16" s="1"/>
      <c r="Q16" s="1"/>
      <c r="R16" s="1"/>
    </row>
    <row r="17" spans="1:18" ht="12.75">
      <c r="A17" s="19" t="s">
        <v>280</v>
      </c>
      <c r="B17" s="31">
        <v>0</v>
      </c>
      <c r="C17" s="31">
        <v>1323.6</v>
      </c>
      <c r="D17" s="31">
        <v>1317.4</v>
      </c>
      <c r="E17" s="39">
        <f t="shared" si="0"/>
        <v>99.53158053792689</v>
      </c>
      <c r="F17" s="31">
        <v>1109.8</v>
      </c>
      <c r="G17" s="47">
        <f t="shared" si="1"/>
        <v>1.1870607316633628</v>
      </c>
      <c r="H17" s="31">
        <v>0</v>
      </c>
      <c r="I17" s="14">
        <v>0</v>
      </c>
      <c r="J17" s="14">
        <v>0</v>
      </c>
      <c r="K17" s="20">
        <v>0</v>
      </c>
      <c r="L17" s="1"/>
      <c r="M17" s="1"/>
      <c r="N17" s="1"/>
      <c r="O17" s="1"/>
      <c r="P17" s="1"/>
      <c r="Q17" s="1"/>
      <c r="R17" s="1"/>
    </row>
    <row r="18" spans="1:18" ht="12.75">
      <c r="A18" s="19" t="s">
        <v>284</v>
      </c>
      <c r="B18" s="31">
        <v>25000</v>
      </c>
      <c r="C18" s="31">
        <v>0</v>
      </c>
      <c r="D18" s="31">
        <v>0</v>
      </c>
      <c r="E18" s="39">
        <v>0</v>
      </c>
      <c r="F18" s="31">
        <v>0</v>
      </c>
      <c r="G18" s="47">
        <v>0</v>
      </c>
      <c r="H18" s="31">
        <v>0</v>
      </c>
      <c r="I18" s="14">
        <v>0</v>
      </c>
      <c r="J18" s="14">
        <v>0</v>
      </c>
      <c r="K18" s="20">
        <v>0</v>
      </c>
      <c r="L18" s="1"/>
      <c r="M18" s="1"/>
      <c r="N18" s="1"/>
      <c r="O18" s="1"/>
      <c r="P18" s="1"/>
      <c r="Q18" s="1"/>
      <c r="R18" s="1"/>
    </row>
    <row r="19" spans="1:18" ht="12.75">
      <c r="A19" s="19" t="s">
        <v>16</v>
      </c>
      <c r="B19" s="31">
        <v>53306</v>
      </c>
      <c r="C19" s="31">
        <v>0</v>
      </c>
      <c r="D19" s="31">
        <v>0</v>
      </c>
      <c r="E19" s="39">
        <v>0</v>
      </c>
      <c r="F19" s="31">
        <v>0</v>
      </c>
      <c r="G19" s="47">
        <v>0</v>
      </c>
      <c r="H19" s="31">
        <v>0</v>
      </c>
      <c r="I19" s="14">
        <v>0</v>
      </c>
      <c r="J19" s="14">
        <v>0</v>
      </c>
      <c r="K19" s="20">
        <v>0</v>
      </c>
      <c r="L19" s="1"/>
      <c r="M19" s="1"/>
      <c r="N19" s="1"/>
      <c r="O19" s="1"/>
      <c r="P19" s="1"/>
      <c r="Q19" s="1"/>
      <c r="R19" s="1"/>
    </row>
    <row r="20" spans="1:18" ht="12.75">
      <c r="A20" s="19" t="s">
        <v>178</v>
      </c>
      <c r="B20" s="31">
        <v>30000</v>
      </c>
      <c r="C20" s="34">
        <v>0</v>
      </c>
      <c r="D20" s="31">
        <v>0</v>
      </c>
      <c r="E20" s="39">
        <v>0</v>
      </c>
      <c r="F20" s="31">
        <v>0</v>
      </c>
      <c r="G20" s="47">
        <v>0</v>
      </c>
      <c r="H20" s="31">
        <v>0</v>
      </c>
      <c r="I20" s="14">
        <v>0</v>
      </c>
      <c r="J20" s="14">
        <v>0</v>
      </c>
      <c r="K20" s="20">
        <v>0</v>
      </c>
      <c r="L20" s="1"/>
      <c r="M20" s="1"/>
      <c r="N20" s="1"/>
      <c r="O20" s="1"/>
      <c r="P20" s="1"/>
      <c r="Q20" s="1"/>
      <c r="R20" s="1"/>
    </row>
    <row r="21" spans="1:18" ht="12.75">
      <c r="A21" s="19" t="s">
        <v>181</v>
      </c>
      <c r="B21" s="31">
        <v>918</v>
      </c>
      <c r="C21" s="31">
        <v>0</v>
      </c>
      <c r="D21" s="31">
        <v>0</v>
      </c>
      <c r="E21" s="39">
        <v>0</v>
      </c>
      <c r="F21" s="31">
        <v>0</v>
      </c>
      <c r="G21" s="47">
        <v>0</v>
      </c>
      <c r="H21" s="31">
        <v>0</v>
      </c>
      <c r="I21" s="14">
        <v>0</v>
      </c>
      <c r="J21" s="14">
        <v>0</v>
      </c>
      <c r="K21" s="20">
        <v>0</v>
      </c>
      <c r="L21" s="1"/>
      <c r="M21" s="1"/>
      <c r="N21" s="1"/>
      <c r="O21" s="1"/>
      <c r="P21" s="1"/>
      <c r="Q21" s="1"/>
      <c r="R21" s="1"/>
    </row>
    <row r="22" spans="1:18" ht="12.75">
      <c r="A22" s="19" t="s">
        <v>76</v>
      </c>
      <c r="B22" s="31">
        <v>6600</v>
      </c>
      <c r="C22" s="31">
        <v>0</v>
      </c>
      <c r="D22" s="31">
        <v>0</v>
      </c>
      <c r="E22" s="39">
        <v>0</v>
      </c>
      <c r="F22" s="31">
        <v>0</v>
      </c>
      <c r="G22" s="47">
        <v>0</v>
      </c>
      <c r="H22" s="31">
        <v>0</v>
      </c>
      <c r="I22" s="14">
        <v>0</v>
      </c>
      <c r="J22" s="14">
        <v>0</v>
      </c>
      <c r="K22" s="20">
        <v>0</v>
      </c>
      <c r="L22" s="1"/>
      <c r="M22" s="1"/>
      <c r="N22" s="1"/>
      <c r="O22" s="1"/>
      <c r="P22" s="1"/>
      <c r="Q22" s="1"/>
      <c r="R22" s="1"/>
    </row>
    <row r="23" spans="1:18" ht="12.75">
      <c r="A23" s="19" t="s">
        <v>18</v>
      </c>
      <c r="B23" s="31">
        <v>660</v>
      </c>
      <c r="C23" s="31">
        <v>660</v>
      </c>
      <c r="D23" s="31">
        <v>660</v>
      </c>
      <c r="E23" s="39">
        <f>D23/C23*100</f>
        <v>100</v>
      </c>
      <c r="F23" s="31">
        <v>660</v>
      </c>
      <c r="G23" s="47">
        <f>D23/F23</f>
        <v>1</v>
      </c>
      <c r="H23" s="31">
        <v>0</v>
      </c>
      <c r="I23" s="14">
        <v>0</v>
      </c>
      <c r="J23" s="14">
        <v>0</v>
      </c>
      <c r="K23" s="20">
        <v>0</v>
      </c>
      <c r="L23" s="1"/>
      <c r="M23" s="1"/>
      <c r="N23" s="1"/>
      <c r="O23" s="1"/>
      <c r="P23" s="1"/>
      <c r="Q23" s="1"/>
      <c r="R23" s="1"/>
    </row>
    <row r="24" spans="1:18" ht="12.75">
      <c r="A24" s="110" t="s">
        <v>170</v>
      </c>
      <c r="B24" s="57"/>
      <c r="C24" s="57"/>
      <c r="D24" s="57"/>
      <c r="E24" s="58"/>
      <c r="F24" s="57"/>
      <c r="G24" s="129"/>
      <c r="H24" s="73"/>
      <c r="I24" s="3"/>
      <c r="J24" s="3"/>
      <c r="K24" s="28"/>
      <c r="L24" s="1"/>
      <c r="M24" s="1"/>
      <c r="N24" s="1"/>
      <c r="O24" s="1"/>
      <c r="P24" s="1"/>
      <c r="Q24" s="1"/>
      <c r="R24" s="1"/>
    </row>
    <row r="25" spans="1:18" ht="12.75">
      <c r="A25" s="45" t="s">
        <v>171</v>
      </c>
      <c r="B25" s="33">
        <v>0</v>
      </c>
      <c r="C25" s="33">
        <v>74</v>
      </c>
      <c r="D25" s="33">
        <v>62.7</v>
      </c>
      <c r="E25" s="46">
        <f>D25/C25*100</f>
        <v>84.72972972972973</v>
      </c>
      <c r="F25" s="33">
        <v>36701.4</v>
      </c>
      <c r="G25" s="47">
        <f>D25/F25</f>
        <v>0.0017083816966110285</v>
      </c>
      <c r="H25" s="30">
        <v>0</v>
      </c>
      <c r="I25" s="4">
        <v>0</v>
      </c>
      <c r="J25" s="4">
        <v>0</v>
      </c>
      <c r="K25" s="22">
        <v>0</v>
      </c>
      <c r="L25" s="1"/>
      <c r="M25" s="1"/>
      <c r="N25" s="1"/>
      <c r="O25" s="1"/>
      <c r="P25" s="1"/>
      <c r="Q25" s="1"/>
      <c r="R25" s="1"/>
    </row>
    <row r="26" spans="1:18" ht="12.75">
      <c r="A26" s="43" t="s">
        <v>17</v>
      </c>
      <c r="B26" s="36"/>
      <c r="C26" s="36"/>
      <c r="D26" s="36"/>
      <c r="E26" s="44"/>
      <c r="F26" s="36"/>
      <c r="G26" s="129"/>
      <c r="H26" s="73"/>
      <c r="I26" s="3"/>
      <c r="J26" s="3"/>
      <c r="K26" s="28"/>
      <c r="L26" s="1"/>
      <c r="M26" s="1"/>
      <c r="N26" s="1"/>
      <c r="O26" s="1"/>
      <c r="P26" s="1"/>
      <c r="Q26" s="1"/>
      <c r="R26" s="1"/>
    </row>
    <row r="27" spans="1:18" ht="12.75">
      <c r="A27" s="45" t="s">
        <v>77</v>
      </c>
      <c r="B27" s="33">
        <v>500</v>
      </c>
      <c r="C27" s="33">
        <v>43</v>
      </c>
      <c r="D27" s="33">
        <v>43</v>
      </c>
      <c r="E27" s="46">
        <f>D27/C27*100</f>
        <v>100</v>
      </c>
      <c r="F27" s="33">
        <v>0</v>
      </c>
      <c r="G27" s="47">
        <v>0</v>
      </c>
      <c r="H27" s="30">
        <v>0</v>
      </c>
      <c r="I27" s="4">
        <v>0</v>
      </c>
      <c r="J27" s="4">
        <v>0</v>
      </c>
      <c r="K27" s="22">
        <v>0</v>
      </c>
      <c r="L27" s="1"/>
      <c r="M27" s="1"/>
      <c r="N27" s="1"/>
      <c r="O27" s="1"/>
      <c r="P27" s="1"/>
      <c r="Q27" s="1"/>
      <c r="R27" s="1"/>
    </row>
    <row r="28" spans="1:18" ht="12.75">
      <c r="A28" s="43" t="s">
        <v>17</v>
      </c>
      <c r="B28" s="36"/>
      <c r="C28" s="36"/>
      <c r="D28" s="36"/>
      <c r="E28" s="44"/>
      <c r="F28" s="36"/>
      <c r="G28" s="129"/>
      <c r="H28" s="73"/>
      <c r="I28" s="3"/>
      <c r="J28" s="3"/>
      <c r="K28" s="28"/>
      <c r="L28" s="1"/>
      <c r="M28" s="1"/>
      <c r="N28" s="1"/>
      <c r="O28" s="1"/>
      <c r="P28" s="1"/>
      <c r="Q28" s="1"/>
      <c r="R28" s="1"/>
    </row>
    <row r="29" spans="1:18" ht="12.75">
      <c r="A29" s="45" t="s">
        <v>179</v>
      </c>
      <c r="B29" s="33">
        <v>250</v>
      </c>
      <c r="C29" s="33">
        <v>59</v>
      </c>
      <c r="D29" s="33">
        <v>58.9</v>
      </c>
      <c r="E29" s="46">
        <f>D29/C29*100</f>
        <v>99.83050847457628</v>
      </c>
      <c r="F29" s="33">
        <v>135.4</v>
      </c>
      <c r="G29" s="47">
        <f>D29/F29</f>
        <v>0.4350073855243722</v>
      </c>
      <c r="H29" s="30">
        <v>0</v>
      </c>
      <c r="I29" s="4">
        <v>0</v>
      </c>
      <c r="J29" s="4">
        <v>0</v>
      </c>
      <c r="K29" s="22">
        <v>0</v>
      </c>
      <c r="L29" s="1"/>
      <c r="M29" s="1"/>
      <c r="N29" s="1"/>
      <c r="O29" s="1"/>
      <c r="P29" s="1"/>
      <c r="Q29" s="1"/>
      <c r="R29" s="1"/>
    </row>
    <row r="30" spans="1:18" ht="13.5" thickBot="1">
      <c r="A30" s="19" t="s">
        <v>182</v>
      </c>
      <c r="B30" s="31">
        <v>0</v>
      </c>
      <c r="C30" s="31">
        <v>2868.4</v>
      </c>
      <c r="D30" s="31">
        <v>2543.9</v>
      </c>
      <c r="E30" s="40">
        <f>D30/C30*100</f>
        <v>88.68707293264538</v>
      </c>
      <c r="F30" s="31">
        <v>22004.3</v>
      </c>
      <c r="G30" s="40">
        <f aca="true" t="shared" si="2" ref="G30:G39">D30/F30</f>
        <v>0.11560922183391428</v>
      </c>
      <c r="H30" s="31">
        <v>0</v>
      </c>
      <c r="I30" s="14">
        <v>0</v>
      </c>
      <c r="J30" s="14">
        <v>0</v>
      </c>
      <c r="K30" s="20">
        <v>0</v>
      </c>
      <c r="L30" s="1"/>
      <c r="M30" s="1"/>
      <c r="N30" s="1"/>
      <c r="O30" s="1"/>
      <c r="P30" s="1"/>
      <c r="Q30" s="1"/>
      <c r="R30" s="1"/>
    </row>
    <row r="31" spans="1:18" ht="13.5" thickBot="1">
      <c r="A31" s="180" t="s">
        <v>19</v>
      </c>
      <c r="B31" s="181">
        <f>SUM(B8:B30)</f>
        <v>135009</v>
      </c>
      <c r="C31" s="181">
        <f>SUM(C8:C30)</f>
        <v>13436.8</v>
      </c>
      <c r="D31" s="181">
        <f>SUM(D8:D30)</f>
        <v>13093.8</v>
      </c>
      <c r="E31" s="182">
        <f aca="true" t="shared" si="3" ref="E31:E39">D31/C31*100</f>
        <v>97.4473088830674</v>
      </c>
      <c r="F31" s="181">
        <f>SUM(F8:F30)</f>
        <v>63304.600000000006</v>
      </c>
      <c r="G31" s="182">
        <f t="shared" si="2"/>
        <v>0.20683804968359326</v>
      </c>
      <c r="H31" s="181">
        <v>0</v>
      </c>
      <c r="I31" s="183">
        <v>0</v>
      </c>
      <c r="J31" s="183">
        <v>0</v>
      </c>
      <c r="K31" s="184">
        <v>0</v>
      </c>
      <c r="L31" s="1"/>
      <c r="M31" s="1"/>
      <c r="N31" s="1"/>
      <c r="O31" s="1"/>
      <c r="P31" s="1"/>
      <c r="Q31" s="1"/>
      <c r="R31" s="1"/>
    </row>
    <row r="32" spans="1:18" ht="13.5" thickBot="1">
      <c r="A32" s="180" t="s">
        <v>20</v>
      </c>
      <c r="B32" s="181">
        <v>0</v>
      </c>
      <c r="C32" s="195">
        <v>710344.8</v>
      </c>
      <c r="D32" s="196">
        <v>710005.4</v>
      </c>
      <c r="E32" s="182">
        <f>D32/C32*100</f>
        <v>99.95222038649399</v>
      </c>
      <c r="F32" s="186">
        <v>665787.7</v>
      </c>
      <c r="G32" s="187">
        <f>D32/F32</f>
        <v>1.0664141136881924</v>
      </c>
      <c r="H32" s="197">
        <v>0</v>
      </c>
      <c r="I32" s="183">
        <v>0</v>
      </c>
      <c r="J32" s="183">
        <v>0</v>
      </c>
      <c r="K32" s="184">
        <v>0</v>
      </c>
      <c r="L32" s="1"/>
      <c r="M32" s="1"/>
      <c r="N32" s="1"/>
      <c r="O32" s="1"/>
      <c r="P32" s="1"/>
      <c r="Q32" s="1"/>
      <c r="R32" s="1"/>
    </row>
    <row r="33" spans="1:18" ht="12.75">
      <c r="A33" s="26" t="s">
        <v>21</v>
      </c>
      <c r="B33" s="157">
        <v>3281088</v>
      </c>
      <c r="C33" s="156">
        <v>1668621</v>
      </c>
      <c r="D33" s="157">
        <v>1668621</v>
      </c>
      <c r="E33" s="158">
        <v>100</v>
      </c>
      <c r="F33" s="152">
        <v>3282991.1</v>
      </c>
      <c r="G33" s="39">
        <f>D33/F33</f>
        <v>0.5082624195965685</v>
      </c>
      <c r="H33" s="33">
        <v>0</v>
      </c>
      <c r="I33" s="30">
        <v>0</v>
      </c>
      <c r="J33" s="39">
        <v>0</v>
      </c>
      <c r="K33" s="76">
        <v>-354.09</v>
      </c>
      <c r="L33" s="1"/>
      <c r="M33" s="1"/>
      <c r="N33" s="1"/>
      <c r="O33" s="1"/>
      <c r="P33" s="1"/>
      <c r="Q33" s="1"/>
      <c r="R33" s="1"/>
    </row>
    <row r="34" spans="1:18" ht="12.75">
      <c r="A34" s="19" t="s">
        <v>24</v>
      </c>
      <c r="B34" s="31">
        <v>5604</v>
      </c>
      <c r="C34" s="31">
        <v>7139</v>
      </c>
      <c r="D34" s="31">
        <v>7139</v>
      </c>
      <c r="E34" s="41">
        <f t="shared" si="3"/>
        <v>100</v>
      </c>
      <c r="F34" s="31">
        <v>6676</v>
      </c>
      <c r="G34" s="41">
        <f t="shared" si="2"/>
        <v>1.0693529059316955</v>
      </c>
      <c r="H34" s="34">
        <v>2476</v>
      </c>
      <c r="I34" s="31">
        <v>2476</v>
      </c>
      <c r="J34" s="41">
        <f aca="true" t="shared" si="4" ref="J34:J39">I34/H34*100</f>
        <v>100</v>
      </c>
      <c r="K34" s="59">
        <v>0</v>
      </c>
      <c r="L34" s="1"/>
      <c r="M34" s="1"/>
      <c r="N34" s="1"/>
      <c r="O34" s="1"/>
      <c r="P34" s="1"/>
      <c r="Q34" s="1"/>
      <c r="R34" s="1"/>
    </row>
    <row r="35" spans="1:18" ht="12.75">
      <c r="A35" s="19" t="s">
        <v>23</v>
      </c>
      <c r="B35" s="31">
        <v>4653</v>
      </c>
      <c r="C35" s="31">
        <v>5583</v>
      </c>
      <c r="D35" s="31">
        <v>5583</v>
      </c>
      <c r="E35" s="41">
        <f t="shared" si="3"/>
        <v>100</v>
      </c>
      <c r="F35" s="31">
        <v>5542.5</v>
      </c>
      <c r="G35" s="41">
        <f t="shared" si="2"/>
        <v>1.0073071718538567</v>
      </c>
      <c r="H35" s="34">
        <v>3832</v>
      </c>
      <c r="I35" s="31">
        <v>3832</v>
      </c>
      <c r="J35" s="41">
        <f t="shared" si="4"/>
        <v>100</v>
      </c>
      <c r="K35" s="59">
        <v>-0.6</v>
      </c>
      <c r="L35" s="1"/>
      <c r="M35" s="1"/>
      <c r="N35" s="1"/>
      <c r="O35" s="1"/>
      <c r="P35" s="1"/>
      <c r="Q35" s="1"/>
      <c r="R35" s="1"/>
    </row>
    <row r="36" spans="1:18" ht="12.75">
      <c r="A36" s="19" t="s">
        <v>26</v>
      </c>
      <c r="B36" s="31">
        <v>5410</v>
      </c>
      <c r="C36" s="31">
        <v>7970</v>
      </c>
      <c r="D36" s="31">
        <v>7970</v>
      </c>
      <c r="E36" s="41">
        <f t="shared" si="3"/>
        <v>100</v>
      </c>
      <c r="F36" s="31">
        <v>6553</v>
      </c>
      <c r="G36" s="41">
        <f t="shared" si="2"/>
        <v>1.2162368380894246</v>
      </c>
      <c r="H36" s="34">
        <v>3471</v>
      </c>
      <c r="I36" s="31">
        <v>3471</v>
      </c>
      <c r="J36" s="41">
        <f t="shared" si="4"/>
        <v>100</v>
      </c>
      <c r="K36" s="59">
        <v>0.3</v>
      </c>
      <c r="L36" s="1"/>
      <c r="M36" s="1"/>
      <c r="N36" s="1"/>
      <c r="O36" s="1"/>
      <c r="P36" s="1"/>
      <c r="Q36" s="1"/>
      <c r="R36" s="1"/>
    </row>
    <row r="37" spans="1:18" ht="12.75">
      <c r="A37" s="19" t="s">
        <v>25</v>
      </c>
      <c r="B37" s="31">
        <v>2419</v>
      </c>
      <c r="C37" s="31">
        <v>3338</v>
      </c>
      <c r="D37" s="31">
        <v>3338</v>
      </c>
      <c r="E37" s="41">
        <f t="shared" si="3"/>
        <v>100</v>
      </c>
      <c r="F37" s="31">
        <v>2480.4</v>
      </c>
      <c r="G37" s="41">
        <f t="shared" si="2"/>
        <v>1.3457506853733268</v>
      </c>
      <c r="H37" s="34">
        <v>1491</v>
      </c>
      <c r="I37" s="31">
        <v>1491</v>
      </c>
      <c r="J37" s="41">
        <f t="shared" si="4"/>
        <v>100</v>
      </c>
      <c r="K37" s="59">
        <v>-0.13</v>
      </c>
      <c r="L37" s="1"/>
      <c r="M37" s="1"/>
      <c r="N37" s="1"/>
      <c r="O37" s="1"/>
      <c r="P37" s="1"/>
      <c r="Q37" s="1"/>
      <c r="R37" s="1"/>
    </row>
    <row r="38" spans="1:18" ht="12.75">
      <c r="A38" s="19" t="s">
        <v>27</v>
      </c>
      <c r="B38" s="31">
        <v>4624</v>
      </c>
      <c r="C38" s="31">
        <v>6579</v>
      </c>
      <c r="D38" s="31">
        <v>6579</v>
      </c>
      <c r="E38" s="41">
        <f t="shared" si="3"/>
        <v>100</v>
      </c>
      <c r="F38" s="31">
        <v>5452.8</v>
      </c>
      <c r="G38" s="41">
        <f t="shared" si="2"/>
        <v>1.2065360915492958</v>
      </c>
      <c r="H38" s="34">
        <v>3129</v>
      </c>
      <c r="I38" s="31">
        <v>3129</v>
      </c>
      <c r="J38" s="41">
        <f t="shared" si="4"/>
        <v>100</v>
      </c>
      <c r="K38" s="59">
        <v>0.5</v>
      </c>
      <c r="L38" s="1"/>
      <c r="M38" s="1"/>
      <c r="N38" s="1"/>
      <c r="O38" s="1"/>
      <c r="P38" s="1"/>
      <c r="Q38" s="1"/>
      <c r="R38" s="1"/>
    </row>
    <row r="39" spans="1:18" ht="13.5" thickBot="1">
      <c r="A39" s="65" t="s">
        <v>28</v>
      </c>
      <c r="B39" s="66">
        <v>5701</v>
      </c>
      <c r="C39" s="66">
        <v>6788</v>
      </c>
      <c r="D39" s="66">
        <v>6788</v>
      </c>
      <c r="E39" s="67">
        <f t="shared" si="3"/>
        <v>100</v>
      </c>
      <c r="F39" s="66">
        <v>6728</v>
      </c>
      <c r="G39" s="67">
        <f t="shared" si="2"/>
        <v>1.0089179548156957</v>
      </c>
      <c r="H39" s="69">
        <v>2779</v>
      </c>
      <c r="I39" s="66">
        <v>2779</v>
      </c>
      <c r="J39" s="67">
        <f t="shared" si="4"/>
        <v>100</v>
      </c>
      <c r="K39" s="77">
        <v>0</v>
      </c>
      <c r="L39" s="1"/>
      <c r="M39" s="1"/>
      <c r="N39" s="1"/>
      <c r="O39" s="1"/>
      <c r="P39" s="1"/>
      <c r="Q39" s="1"/>
      <c r="R39" s="1"/>
    </row>
    <row r="40" spans="2:18" ht="13.5" thickTop="1">
      <c r="B40" s="164"/>
      <c r="C40" s="164"/>
      <c r="D40" s="164"/>
      <c r="E40" s="165"/>
      <c r="F40" s="164"/>
      <c r="G40" s="165"/>
      <c r="H40" s="164"/>
      <c r="I40" s="164"/>
      <c r="J40" s="165"/>
      <c r="K40" s="166"/>
      <c r="M40" s="1"/>
      <c r="N40" s="1"/>
      <c r="O40" s="1"/>
      <c r="P40" s="1"/>
      <c r="Q40" s="1"/>
      <c r="R40" s="1"/>
    </row>
    <row r="41" spans="9:18" ht="12.75">
      <c r="I41" s="137"/>
      <c r="K41" s="137"/>
      <c r="M41" s="1"/>
      <c r="N41" s="1"/>
      <c r="O41" s="1"/>
      <c r="P41" s="1"/>
      <c r="Q41" s="1"/>
      <c r="R41" s="1"/>
    </row>
    <row r="42" spans="11:18" ht="13.5" thickBot="1">
      <c r="K42" s="1" t="s">
        <v>14</v>
      </c>
      <c r="L42" s="1"/>
      <c r="M42" s="1"/>
      <c r="N42" s="1"/>
      <c r="O42" s="1"/>
      <c r="P42" s="1"/>
      <c r="Q42" s="1"/>
      <c r="R42" s="1"/>
    </row>
    <row r="43" spans="1:18" ht="14.25" thickBot="1" thickTop="1">
      <c r="A43" s="15" t="s">
        <v>12</v>
      </c>
      <c r="B43" s="245" t="s">
        <v>13</v>
      </c>
      <c r="C43" s="246"/>
      <c r="D43" s="246"/>
      <c r="E43" s="246"/>
      <c r="F43" s="246"/>
      <c r="G43" s="247"/>
      <c r="H43" s="245" t="s">
        <v>8</v>
      </c>
      <c r="I43" s="248"/>
      <c r="J43" s="248"/>
      <c r="K43" s="249"/>
      <c r="L43" s="1"/>
      <c r="M43" s="1"/>
      <c r="N43" s="1"/>
      <c r="O43" s="1"/>
      <c r="P43" s="1"/>
      <c r="Q43" s="1"/>
      <c r="R43" s="1"/>
    </row>
    <row r="44" spans="1:18" ht="12.75">
      <c r="A44" s="16"/>
      <c r="B44" s="7" t="s">
        <v>175</v>
      </c>
      <c r="C44" s="7" t="s">
        <v>176</v>
      </c>
      <c r="D44" s="7" t="s">
        <v>1</v>
      </c>
      <c r="E44" s="9" t="s">
        <v>2</v>
      </c>
      <c r="F44" s="7" t="s">
        <v>1</v>
      </c>
      <c r="G44" s="7" t="s">
        <v>3</v>
      </c>
      <c r="H44" s="7" t="s">
        <v>9</v>
      </c>
      <c r="I44" s="7" t="s">
        <v>1</v>
      </c>
      <c r="J44" s="7" t="s">
        <v>2</v>
      </c>
      <c r="K44" s="17" t="s">
        <v>5</v>
      </c>
      <c r="L44" s="1"/>
      <c r="M44" s="1"/>
      <c r="N44" s="1"/>
      <c r="O44" s="1"/>
      <c r="P44" s="1"/>
      <c r="Q44" s="1"/>
      <c r="R44" s="1"/>
    </row>
    <row r="45" spans="1:18" ht="12.75">
      <c r="A45" s="18"/>
      <c r="B45" s="5"/>
      <c r="C45" s="5"/>
      <c r="D45" s="6" t="s">
        <v>7</v>
      </c>
      <c r="E45" s="9" t="s">
        <v>174</v>
      </c>
      <c r="F45" s="6" t="s">
        <v>7</v>
      </c>
      <c r="G45" s="7" t="s">
        <v>177</v>
      </c>
      <c r="H45" s="7" t="s">
        <v>10</v>
      </c>
      <c r="I45" s="10" t="s">
        <v>7</v>
      </c>
      <c r="J45" s="7"/>
      <c r="K45" s="17" t="s">
        <v>6</v>
      </c>
      <c r="L45" s="1"/>
      <c r="M45" s="1"/>
      <c r="N45" s="1"/>
      <c r="O45" s="1"/>
      <c r="P45" s="1"/>
      <c r="Q45" s="1"/>
      <c r="R45" s="1"/>
    </row>
    <row r="46" spans="1:18" ht="13.5" thickBot="1">
      <c r="A46" s="23"/>
      <c r="B46" s="11"/>
      <c r="C46" s="11"/>
      <c r="D46" s="12">
        <v>38352</v>
      </c>
      <c r="E46" s="13"/>
      <c r="F46" s="12">
        <v>37986</v>
      </c>
      <c r="G46" s="24"/>
      <c r="H46" s="11" t="s">
        <v>4</v>
      </c>
      <c r="I46" s="12">
        <v>38352</v>
      </c>
      <c r="J46" s="11"/>
      <c r="K46" s="25" t="s">
        <v>11</v>
      </c>
      <c r="L46" s="1"/>
      <c r="M46" s="1"/>
      <c r="N46" s="1"/>
      <c r="O46" s="1"/>
      <c r="P46" s="1"/>
      <c r="Q46" s="1"/>
      <c r="R46" s="1"/>
    </row>
    <row r="47" spans="1:18" ht="13.5" thickTop="1">
      <c r="A47" s="19" t="s">
        <v>29</v>
      </c>
      <c r="B47" s="31">
        <v>6126</v>
      </c>
      <c r="C47" s="31">
        <v>7834</v>
      </c>
      <c r="D47" s="31">
        <v>7834</v>
      </c>
      <c r="E47" s="41">
        <f aca="true" t="shared" si="5" ref="E47:E78">D47/C47*100</f>
        <v>100</v>
      </c>
      <c r="F47" s="31">
        <v>6642</v>
      </c>
      <c r="G47" s="41">
        <f aca="true" t="shared" si="6" ref="G47:G78">D47/F47</f>
        <v>1.1794640168623909</v>
      </c>
      <c r="H47" s="34">
        <v>3953</v>
      </c>
      <c r="I47" s="31">
        <v>3953</v>
      </c>
      <c r="J47" s="41">
        <f>I47/H47*100</f>
        <v>100</v>
      </c>
      <c r="K47" s="59">
        <v>-0.5</v>
      </c>
      <c r="L47" s="1"/>
      <c r="M47" s="1"/>
      <c r="N47" s="1"/>
      <c r="O47" s="1"/>
      <c r="P47" s="1"/>
      <c r="Q47" s="1"/>
      <c r="R47" s="1"/>
    </row>
    <row r="48" spans="1:18" ht="12.75">
      <c r="A48" s="19" t="s">
        <v>30</v>
      </c>
      <c r="B48" s="31">
        <v>4444</v>
      </c>
      <c r="C48" s="31">
        <v>6093</v>
      </c>
      <c r="D48" s="31">
        <v>6093</v>
      </c>
      <c r="E48" s="41">
        <f t="shared" si="5"/>
        <v>100</v>
      </c>
      <c r="F48" s="31">
        <v>4912.9</v>
      </c>
      <c r="G48" s="41">
        <f t="shared" si="6"/>
        <v>1.240204359950335</v>
      </c>
      <c r="H48" s="34">
        <v>2652</v>
      </c>
      <c r="I48" s="31">
        <v>2652</v>
      </c>
      <c r="J48" s="41">
        <f>I48/H48*100</f>
        <v>100</v>
      </c>
      <c r="K48" s="59">
        <v>-1.1</v>
      </c>
      <c r="L48" s="1"/>
      <c r="M48" s="1"/>
      <c r="N48" s="1"/>
      <c r="O48" s="1"/>
      <c r="P48" s="1"/>
      <c r="Q48" s="1"/>
      <c r="R48" s="1"/>
    </row>
    <row r="49" spans="1:18" ht="12.75">
      <c r="A49" s="19" t="s">
        <v>215</v>
      </c>
      <c r="B49" s="31">
        <v>5271</v>
      </c>
      <c r="C49" s="31">
        <v>9695</v>
      </c>
      <c r="D49" s="31">
        <v>9695</v>
      </c>
      <c r="E49" s="41">
        <f t="shared" si="5"/>
        <v>100</v>
      </c>
      <c r="F49" s="31">
        <v>7047.1</v>
      </c>
      <c r="G49" s="41">
        <f t="shared" si="6"/>
        <v>1.3757432135204553</v>
      </c>
      <c r="H49" s="34">
        <v>3247</v>
      </c>
      <c r="I49" s="31">
        <v>3247</v>
      </c>
      <c r="J49" s="41">
        <f>I49/H49*100</f>
        <v>100</v>
      </c>
      <c r="K49" s="59">
        <v>0</v>
      </c>
      <c r="L49" s="1"/>
      <c r="M49" s="1"/>
      <c r="N49" s="1"/>
      <c r="O49" s="1"/>
      <c r="P49" s="1"/>
      <c r="Q49" s="1"/>
      <c r="R49" s="1"/>
    </row>
    <row r="50" spans="1:18" ht="12.75">
      <c r="A50" s="21" t="s">
        <v>31</v>
      </c>
      <c r="B50" s="30">
        <v>5930</v>
      </c>
      <c r="C50" s="30">
        <v>9630</v>
      </c>
      <c r="D50" s="30">
        <v>9630</v>
      </c>
      <c r="E50" s="41">
        <f t="shared" si="5"/>
        <v>100</v>
      </c>
      <c r="F50" s="30">
        <v>8854.4</v>
      </c>
      <c r="G50" s="41">
        <f t="shared" si="6"/>
        <v>1.0875948680881822</v>
      </c>
      <c r="H50" s="33">
        <v>3497</v>
      </c>
      <c r="I50" s="33">
        <v>3497</v>
      </c>
      <c r="J50" s="41">
        <f>I50/H50*100</f>
        <v>100</v>
      </c>
      <c r="K50" s="60">
        <v>0</v>
      </c>
      <c r="L50" s="1"/>
      <c r="M50" s="1"/>
      <c r="N50" s="1"/>
      <c r="O50" s="1"/>
      <c r="P50" s="1"/>
      <c r="Q50" s="1"/>
      <c r="R50" s="1"/>
    </row>
    <row r="51" spans="1:18" ht="12.75">
      <c r="A51" s="21" t="s">
        <v>32</v>
      </c>
      <c r="B51" s="30">
        <v>12491</v>
      </c>
      <c r="C51" s="30">
        <v>14788</v>
      </c>
      <c r="D51" s="30">
        <v>14788</v>
      </c>
      <c r="E51" s="41">
        <f t="shared" si="5"/>
        <v>100</v>
      </c>
      <c r="F51" s="30">
        <v>13359</v>
      </c>
      <c r="G51" s="41">
        <f t="shared" si="6"/>
        <v>1.106969084512314</v>
      </c>
      <c r="H51" s="33">
        <v>6533</v>
      </c>
      <c r="I51" s="33">
        <v>6533</v>
      </c>
      <c r="J51" s="41">
        <f>I51/H51*100</f>
        <v>100</v>
      </c>
      <c r="K51" s="60">
        <v>-0.3</v>
      </c>
      <c r="L51" s="1"/>
      <c r="M51" s="1"/>
      <c r="N51" s="1"/>
      <c r="O51" s="1"/>
      <c r="P51" s="1"/>
      <c r="Q51" s="1"/>
      <c r="R51" s="1"/>
    </row>
    <row r="52" spans="1:18" ht="12.75">
      <c r="A52" s="19" t="s">
        <v>22</v>
      </c>
      <c r="B52" s="31">
        <v>26724</v>
      </c>
      <c r="C52" s="31">
        <v>31689</v>
      </c>
      <c r="D52" s="31">
        <v>31689</v>
      </c>
      <c r="E52" s="41">
        <f t="shared" si="5"/>
        <v>100</v>
      </c>
      <c r="F52" s="31">
        <v>30760</v>
      </c>
      <c r="G52" s="41">
        <f t="shared" si="6"/>
        <v>1.0302015604681405</v>
      </c>
      <c r="H52" s="35" t="s">
        <v>70</v>
      </c>
      <c r="I52" s="35" t="s">
        <v>70</v>
      </c>
      <c r="J52" s="133" t="s">
        <v>70</v>
      </c>
      <c r="K52" s="61">
        <v>-0.4</v>
      </c>
      <c r="L52" s="1"/>
      <c r="M52" s="1"/>
      <c r="N52" s="1"/>
      <c r="O52" s="1"/>
      <c r="P52" s="1"/>
      <c r="Q52" s="1"/>
      <c r="R52" s="1"/>
    </row>
    <row r="53" spans="1:18" ht="12.75">
      <c r="A53" s="19" t="s">
        <v>69</v>
      </c>
      <c r="B53" s="31">
        <v>4707</v>
      </c>
      <c r="C53" s="31">
        <v>5899</v>
      </c>
      <c r="D53" s="31">
        <v>5899</v>
      </c>
      <c r="E53" s="41">
        <f t="shared" si="5"/>
        <v>100</v>
      </c>
      <c r="F53" s="31">
        <v>5393.3</v>
      </c>
      <c r="G53" s="41">
        <f t="shared" si="6"/>
        <v>1.0937644855654238</v>
      </c>
      <c r="H53" s="34">
        <v>2651</v>
      </c>
      <c r="I53" s="34">
        <v>2651</v>
      </c>
      <c r="J53" s="41">
        <f aca="true" t="shared" si="7" ref="J53:J78">I53/H53*100</f>
        <v>100</v>
      </c>
      <c r="K53" s="61">
        <v>-0.58</v>
      </c>
      <c r="L53" s="1"/>
      <c r="M53" s="1"/>
      <c r="N53" s="1"/>
      <c r="O53" s="1"/>
      <c r="P53" s="1"/>
      <c r="Q53" s="1"/>
      <c r="R53" s="1"/>
    </row>
    <row r="54" spans="1:18" ht="12.75">
      <c r="A54" s="19" t="s">
        <v>33</v>
      </c>
      <c r="B54" s="31">
        <v>28234.9</v>
      </c>
      <c r="C54" s="31">
        <v>32088</v>
      </c>
      <c r="D54" s="31">
        <v>32088</v>
      </c>
      <c r="E54" s="41">
        <f t="shared" si="5"/>
        <v>100</v>
      </c>
      <c r="F54" s="31">
        <v>29101.9</v>
      </c>
      <c r="G54" s="41">
        <f t="shared" si="6"/>
        <v>1.1026084207560332</v>
      </c>
      <c r="H54" s="34">
        <v>13429</v>
      </c>
      <c r="I54" s="34">
        <v>13429</v>
      </c>
      <c r="J54" s="41">
        <f t="shared" si="7"/>
        <v>100</v>
      </c>
      <c r="K54" s="61">
        <v>-0.85</v>
      </c>
      <c r="L54" s="1"/>
      <c r="M54" s="1"/>
      <c r="N54" s="1"/>
      <c r="O54" s="1"/>
      <c r="P54" s="1"/>
      <c r="Q54" s="1"/>
      <c r="R54" s="1"/>
    </row>
    <row r="55" spans="1:18" ht="12.75">
      <c r="A55" s="19" t="s">
        <v>34</v>
      </c>
      <c r="B55" s="31">
        <v>9740</v>
      </c>
      <c r="C55" s="31">
        <v>11899</v>
      </c>
      <c r="D55" s="31">
        <v>11899</v>
      </c>
      <c r="E55" s="41">
        <f t="shared" si="5"/>
        <v>100</v>
      </c>
      <c r="F55" s="31">
        <v>9557</v>
      </c>
      <c r="G55" s="41">
        <f t="shared" si="6"/>
        <v>1.2450559799100136</v>
      </c>
      <c r="H55" s="34">
        <v>8461</v>
      </c>
      <c r="I55" s="34">
        <v>8461</v>
      </c>
      <c r="J55" s="41">
        <f t="shared" si="7"/>
        <v>100</v>
      </c>
      <c r="K55" s="61">
        <v>-1.3</v>
      </c>
      <c r="L55" s="1"/>
      <c r="M55" s="1"/>
      <c r="N55" s="1"/>
      <c r="O55" s="1"/>
      <c r="P55" s="1"/>
      <c r="Q55" s="1"/>
      <c r="R55" s="1"/>
    </row>
    <row r="56" spans="1:18" ht="12.75">
      <c r="A56" s="19" t="s">
        <v>35</v>
      </c>
      <c r="B56" s="31">
        <v>7892</v>
      </c>
      <c r="C56" s="31">
        <v>9483</v>
      </c>
      <c r="D56" s="31">
        <v>9483</v>
      </c>
      <c r="E56" s="41">
        <f t="shared" si="5"/>
        <v>100</v>
      </c>
      <c r="F56" s="31">
        <v>8196</v>
      </c>
      <c r="G56" s="41">
        <f t="shared" si="6"/>
        <v>1.1570278184480234</v>
      </c>
      <c r="H56" s="34">
        <v>6734</v>
      </c>
      <c r="I56" s="34">
        <v>6734</v>
      </c>
      <c r="J56" s="41">
        <f t="shared" si="7"/>
        <v>100</v>
      </c>
      <c r="K56" s="61">
        <v>-1.6</v>
      </c>
      <c r="L56" s="1"/>
      <c r="M56" s="1"/>
      <c r="N56" s="1"/>
      <c r="O56" s="1"/>
      <c r="P56" s="1"/>
      <c r="Q56" s="1"/>
      <c r="R56" s="1"/>
    </row>
    <row r="57" spans="1:18" ht="12.75">
      <c r="A57" s="19" t="s">
        <v>36</v>
      </c>
      <c r="B57" s="31">
        <v>6502</v>
      </c>
      <c r="C57" s="31">
        <v>7558</v>
      </c>
      <c r="D57" s="31">
        <v>7558</v>
      </c>
      <c r="E57" s="41">
        <f t="shared" si="5"/>
        <v>100</v>
      </c>
      <c r="F57" s="31">
        <v>6576</v>
      </c>
      <c r="G57" s="41">
        <f t="shared" si="6"/>
        <v>1.149330900243309</v>
      </c>
      <c r="H57" s="34">
        <v>5326</v>
      </c>
      <c r="I57" s="34">
        <v>5326</v>
      </c>
      <c r="J57" s="41">
        <f t="shared" si="7"/>
        <v>100</v>
      </c>
      <c r="K57" s="61">
        <v>-1.04</v>
      </c>
      <c r="L57" s="1"/>
      <c r="M57" s="1"/>
      <c r="N57" s="1"/>
      <c r="O57" s="1"/>
      <c r="P57" s="1"/>
      <c r="Q57" s="1"/>
      <c r="R57" s="1"/>
    </row>
    <row r="58" spans="1:18" ht="12.75">
      <c r="A58" s="19" t="s">
        <v>37</v>
      </c>
      <c r="B58" s="31">
        <v>7648</v>
      </c>
      <c r="C58" s="31">
        <v>8797</v>
      </c>
      <c r="D58" s="31">
        <v>8797</v>
      </c>
      <c r="E58" s="41">
        <f t="shared" si="5"/>
        <v>100</v>
      </c>
      <c r="F58" s="31">
        <v>7637.1</v>
      </c>
      <c r="G58" s="41">
        <f t="shared" si="6"/>
        <v>1.1518770213824618</v>
      </c>
      <c r="H58" s="34">
        <v>6358</v>
      </c>
      <c r="I58" s="34">
        <v>6358</v>
      </c>
      <c r="J58" s="41">
        <f t="shared" si="7"/>
        <v>100</v>
      </c>
      <c r="K58" s="61">
        <v>-0.7</v>
      </c>
      <c r="M58" s="1"/>
      <c r="N58" s="1"/>
      <c r="O58" s="1"/>
      <c r="P58" s="1"/>
      <c r="Q58" s="1"/>
      <c r="R58" s="1"/>
    </row>
    <row r="59" spans="1:18" ht="12.75">
      <c r="A59" s="19" t="s">
        <v>38</v>
      </c>
      <c r="B59" s="31">
        <v>4851</v>
      </c>
      <c r="C59" s="31">
        <v>6503</v>
      </c>
      <c r="D59" s="31">
        <v>6503</v>
      </c>
      <c r="E59" s="41">
        <f t="shared" si="5"/>
        <v>100</v>
      </c>
      <c r="F59" s="31">
        <v>4920.5</v>
      </c>
      <c r="G59" s="41">
        <f t="shared" si="6"/>
        <v>1.3216136571486639</v>
      </c>
      <c r="H59" s="34">
        <v>4488</v>
      </c>
      <c r="I59" s="34">
        <v>4488</v>
      </c>
      <c r="J59" s="41">
        <f t="shared" si="7"/>
        <v>100</v>
      </c>
      <c r="K59" s="61">
        <v>-2.3</v>
      </c>
      <c r="M59" s="1"/>
      <c r="N59" s="1"/>
      <c r="O59" s="1"/>
      <c r="P59" s="1"/>
      <c r="Q59" s="1"/>
      <c r="R59" s="1"/>
    </row>
    <row r="60" spans="1:18" ht="12.75">
      <c r="A60" s="19" t="s">
        <v>39</v>
      </c>
      <c r="B60" s="31">
        <v>9085</v>
      </c>
      <c r="C60" s="31">
        <v>11705</v>
      </c>
      <c r="D60" s="31">
        <v>11705</v>
      </c>
      <c r="E60" s="41">
        <f t="shared" si="5"/>
        <v>100</v>
      </c>
      <c r="F60" s="31">
        <v>9753.2</v>
      </c>
      <c r="G60" s="41">
        <f t="shared" si="6"/>
        <v>1.200118935323791</v>
      </c>
      <c r="H60" s="34">
        <v>8150</v>
      </c>
      <c r="I60" s="34">
        <v>8150</v>
      </c>
      <c r="J60" s="41">
        <f t="shared" si="7"/>
        <v>100</v>
      </c>
      <c r="K60" s="61">
        <v>-3.7</v>
      </c>
      <c r="M60" s="1"/>
      <c r="N60" s="1"/>
      <c r="O60" s="1"/>
      <c r="P60" s="1"/>
      <c r="Q60" s="1"/>
      <c r="R60" s="1"/>
    </row>
    <row r="61" spans="1:18" ht="12.75">
      <c r="A61" s="19" t="s">
        <v>40</v>
      </c>
      <c r="B61" s="31">
        <v>8620</v>
      </c>
      <c r="C61" s="31">
        <v>10680</v>
      </c>
      <c r="D61" s="31">
        <v>10680</v>
      </c>
      <c r="E61" s="41">
        <f t="shared" si="5"/>
        <v>100</v>
      </c>
      <c r="F61" s="31">
        <v>8809.3</v>
      </c>
      <c r="G61" s="41">
        <f t="shared" si="6"/>
        <v>1.2123551246977626</v>
      </c>
      <c r="H61" s="34">
        <v>7431</v>
      </c>
      <c r="I61" s="34">
        <v>7431</v>
      </c>
      <c r="J61" s="41">
        <f t="shared" si="7"/>
        <v>100</v>
      </c>
      <c r="K61" s="61">
        <v>-0.9</v>
      </c>
      <c r="M61" s="1"/>
      <c r="N61" s="1"/>
      <c r="O61" s="1"/>
      <c r="P61" s="1"/>
      <c r="Q61" s="1"/>
      <c r="R61" s="1"/>
    </row>
    <row r="62" spans="1:18" ht="12.75">
      <c r="A62" s="19" t="s">
        <v>41</v>
      </c>
      <c r="B62" s="31">
        <v>12303</v>
      </c>
      <c r="C62" s="31">
        <v>15175</v>
      </c>
      <c r="D62" s="31">
        <v>15175</v>
      </c>
      <c r="E62" s="41">
        <f t="shared" si="5"/>
        <v>100</v>
      </c>
      <c r="F62" s="31">
        <v>13166</v>
      </c>
      <c r="G62" s="41">
        <f t="shared" si="6"/>
        <v>1.1525900045571928</v>
      </c>
      <c r="H62" s="34">
        <v>10238</v>
      </c>
      <c r="I62" s="34">
        <v>10238</v>
      </c>
      <c r="J62" s="41">
        <f t="shared" si="7"/>
        <v>100</v>
      </c>
      <c r="K62" s="61">
        <v>-1</v>
      </c>
      <c r="M62" s="1"/>
      <c r="N62" s="1"/>
      <c r="O62" s="1"/>
      <c r="P62" s="1"/>
      <c r="Q62" s="1"/>
      <c r="R62" s="1"/>
    </row>
    <row r="63" spans="1:18" ht="12.75">
      <c r="A63" s="19" t="s">
        <v>42</v>
      </c>
      <c r="B63" s="31">
        <v>6879</v>
      </c>
      <c r="C63" s="31">
        <v>8385</v>
      </c>
      <c r="D63" s="31">
        <v>8385</v>
      </c>
      <c r="E63" s="41">
        <f t="shared" si="5"/>
        <v>100</v>
      </c>
      <c r="F63" s="31">
        <v>7196.9</v>
      </c>
      <c r="G63" s="41">
        <f t="shared" si="6"/>
        <v>1.1650849671386292</v>
      </c>
      <c r="H63" s="34">
        <v>5759</v>
      </c>
      <c r="I63" s="34">
        <v>5759</v>
      </c>
      <c r="J63" s="41">
        <f t="shared" si="7"/>
        <v>100</v>
      </c>
      <c r="K63" s="61">
        <v>-0.5</v>
      </c>
      <c r="M63" s="1"/>
      <c r="N63" s="1"/>
      <c r="O63" s="1"/>
      <c r="P63" s="1"/>
      <c r="Q63" s="1"/>
      <c r="R63" s="1"/>
    </row>
    <row r="64" spans="1:18" ht="12.75">
      <c r="A64" s="19" t="s">
        <v>43</v>
      </c>
      <c r="B64" s="31">
        <v>5893</v>
      </c>
      <c r="C64" s="31">
        <v>7262</v>
      </c>
      <c r="D64" s="31">
        <v>7262</v>
      </c>
      <c r="E64" s="41">
        <f t="shared" si="5"/>
        <v>100</v>
      </c>
      <c r="F64" s="31">
        <v>6707</v>
      </c>
      <c r="G64" s="41">
        <f t="shared" si="6"/>
        <v>1.0827493663336811</v>
      </c>
      <c r="H64" s="34">
        <v>5202</v>
      </c>
      <c r="I64" s="34">
        <v>5202</v>
      </c>
      <c r="J64" s="41">
        <f t="shared" si="7"/>
        <v>100</v>
      </c>
      <c r="K64" s="61">
        <v>-1.6</v>
      </c>
      <c r="L64" s="1"/>
      <c r="M64" s="1"/>
      <c r="N64" s="1"/>
      <c r="O64" s="1"/>
      <c r="P64" s="1"/>
      <c r="Q64" s="1"/>
      <c r="R64" s="1"/>
    </row>
    <row r="65" spans="1:18" ht="12.75">
      <c r="A65" s="19" t="s">
        <v>44</v>
      </c>
      <c r="B65" s="31">
        <v>9967</v>
      </c>
      <c r="C65" s="31">
        <v>12394</v>
      </c>
      <c r="D65" s="31">
        <v>12394</v>
      </c>
      <c r="E65" s="41">
        <f t="shared" si="5"/>
        <v>100</v>
      </c>
      <c r="F65" s="31">
        <v>10341.6</v>
      </c>
      <c r="G65" s="41">
        <f t="shared" si="6"/>
        <v>1.1984605863696138</v>
      </c>
      <c r="H65" s="34">
        <v>8655</v>
      </c>
      <c r="I65" s="34">
        <v>8655</v>
      </c>
      <c r="J65" s="41">
        <f t="shared" si="7"/>
        <v>100</v>
      </c>
      <c r="K65" s="61">
        <v>-1.4</v>
      </c>
      <c r="L65" s="1"/>
      <c r="M65" s="1"/>
      <c r="N65" s="1"/>
      <c r="O65" s="1"/>
      <c r="P65" s="1"/>
      <c r="Q65" s="1"/>
      <c r="R65" s="1"/>
    </row>
    <row r="66" spans="1:18" ht="12.75">
      <c r="A66" s="19" t="s">
        <v>45</v>
      </c>
      <c r="B66" s="31">
        <v>8528</v>
      </c>
      <c r="C66" s="31">
        <v>11096</v>
      </c>
      <c r="D66" s="31">
        <v>11096</v>
      </c>
      <c r="E66" s="41">
        <f t="shared" si="5"/>
        <v>100</v>
      </c>
      <c r="F66" s="31">
        <v>8716.8</v>
      </c>
      <c r="G66" s="41">
        <f t="shared" si="6"/>
        <v>1.2729441997063144</v>
      </c>
      <c r="H66" s="34">
        <v>7742</v>
      </c>
      <c r="I66" s="34">
        <v>7742</v>
      </c>
      <c r="J66" s="41">
        <f t="shared" si="7"/>
        <v>100</v>
      </c>
      <c r="K66" s="61">
        <v>-2.8</v>
      </c>
      <c r="L66" s="1"/>
      <c r="M66" s="1"/>
      <c r="N66" s="1"/>
      <c r="O66" s="1"/>
      <c r="P66" s="1"/>
      <c r="Q66" s="1"/>
      <c r="R66" s="1"/>
    </row>
    <row r="67" spans="1:18" ht="12.75">
      <c r="A67" s="19" t="s">
        <v>46</v>
      </c>
      <c r="B67" s="31">
        <v>10007</v>
      </c>
      <c r="C67" s="31">
        <v>11771</v>
      </c>
      <c r="D67" s="31">
        <v>11771</v>
      </c>
      <c r="E67" s="41">
        <f t="shared" si="5"/>
        <v>100</v>
      </c>
      <c r="F67" s="31">
        <v>9845</v>
      </c>
      <c r="G67" s="41">
        <f t="shared" si="6"/>
        <v>1.1956323006602336</v>
      </c>
      <c r="H67" s="34">
        <v>8448</v>
      </c>
      <c r="I67" s="34">
        <v>8448</v>
      </c>
      <c r="J67" s="41">
        <f t="shared" si="7"/>
        <v>100</v>
      </c>
      <c r="K67" s="61">
        <v>0.2</v>
      </c>
      <c r="L67" s="1"/>
      <c r="M67" s="1"/>
      <c r="N67" s="1"/>
      <c r="O67" s="1"/>
      <c r="P67" s="1"/>
      <c r="Q67" s="1"/>
      <c r="R67" s="1"/>
    </row>
    <row r="68" spans="1:18" ht="12.75">
      <c r="A68" s="19" t="s">
        <v>47</v>
      </c>
      <c r="B68" s="31">
        <v>4370</v>
      </c>
      <c r="C68" s="31">
        <v>5604</v>
      </c>
      <c r="D68" s="31">
        <v>5604</v>
      </c>
      <c r="E68" s="41">
        <f t="shared" si="5"/>
        <v>100</v>
      </c>
      <c r="F68" s="31">
        <v>4334</v>
      </c>
      <c r="G68" s="41">
        <f t="shared" si="6"/>
        <v>1.2930318412551915</v>
      </c>
      <c r="H68" s="34">
        <v>3757</v>
      </c>
      <c r="I68" s="34">
        <v>3757</v>
      </c>
      <c r="J68" s="41">
        <f t="shared" si="7"/>
        <v>100</v>
      </c>
      <c r="K68" s="61">
        <v>-0.4</v>
      </c>
      <c r="L68" s="1"/>
      <c r="M68" s="1"/>
      <c r="N68" s="1"/>
      <c r="O68" s="1"/>
      <c r="P68" s="1"/>
      <c r="Q68" s="1"/>
      <c r="R68" s="1"/>
    </row>
    <row r="69" spans="1:18" ht="12.75">
      <c r="A69" s="19" t="s">
        <v>48</v>
      </c>
      <c r="B69" s="31">
        <v>7980</v>
      </c>
      <c r="C69" s="31">
        <v>10241</v>
      </c>
      <c r="D69" s="31">
        <v>10241</v>
      </c>
      <c r="E69" s="41">
        <f t="shared" si="5"/>
        <v>100</v>
      </c>
      <c r="F69" s="31">
        <v>7894</v>
      </c>
      <c r="G69" s="41">
        <f t="shared" si="6"/>
        <v>1.2973144160121612</v>
      </c>
      <c r="H69" s="34">
        <v>6851</v>
      </c>
      <c r="I69" s="34">
        <v>6851</v>
      </c>
      <c r="J69" s="41">
        <f t="shared" si="7"/>
        <v>100</v>
      </c>
      <c r="K69" s="61">
        <v>-0.6</v>
      </c>
      <c r="L69" s="1"/>
      <c r="M69" s="1"/>
      <c r="N69" s="1"/>
      <c r="O69" s="1"/>
      <c r="P69" s="1"/>
      <c r="Q69" s="1"/>
      <c r="R69" s="1"/>
    </row>
    <row r="70" spans="1:18" ht="12.75">
      <c r="A70" s="19" t="s">
        <v>49</v>
      </c>
      <c r="B70" s="31">
        <v>10589</v>
      </c>
      <c r="C70" s="31">
        <v>12668.9</v>
      </c>
      <c r="D70" s="31">
        <v>12668.9</v>
      </c>
      <c r="E70" s="41">
        <f t="shared" si="5"/>
        <v>100</v>
      </c>
      <c r="F70" s="31">
        <v>11029.2</v>
      </c>
      <c r="G70" s="41">
        <f t="shared" si="6"/>
        <v>1.1486689877778986</v>
      </c>
      <c r="H70" s="34">
        <v>9086</v>
      </c>
      <c r="I70" s="34">
        <v>9086</v>
      </c>
      <c r="J70" s="41">
        <f t="shared" si="7"/>
        <v>100</v>
      </c>
      <c r="K70" s="61">
        <v>-1.9</v>
      </c>
      <c r="L70" s="1"/>
      <c r="M70" s="1"/>
      <c r="N70" s="1"/>
      <c r="O70" s="1"/>
      <c r="P70" s="1"/>
      <c r="Q70" s="1"/>
      <c r="R70" s="1"/>
    </row>
    <row r="71" spans="1:18" ht="12.75">
      <c r="A71" s="19" t="s">
        <v>50</v>
      </c>
      <c r="B71" s="31">
        <v>3200</v>
      </c>
      <c r="C71" s="31">
        <v>4553</v>
      </c>
      <c r="D71" s="31">
        <v>4553</v>
      </c>
      <c r="E71" s="41">
        <f t="shared" si="5"/>
        <v>100</v>
      </c>
      <c r="F71" s="31">
        <v>4178</v>
      </c>
      <c r="G71" s="41">
        <f t="shared" si="6"/>
        <v>1.0897558640497846</v>
      </c>
      <c r="H71" s="34">
        <v>2822</v>
      </c>
      <c r="I71" s="34">
        <v>2822</v>
      </c>
      <c r="J71" s="41">
        <f t="shared" si="7"/>
        <v>100</v>
      </c>
      <c r="K71" s="61">
        <v>-0.4</v>
      </c>
      <c r="L71" s="1"/>
      <c r="M71" s="1"/>
      <c r="N71" s="1"/>
      <c r="O71" s="1"/>
      <c r="P71" s="1"/>
      <c r="Q71" s="1"/>
      <c r="R71" s="1"/>
    </row>
    <row r="72" spans="1:18" ht="12.75">
      <c r="A72" s="19" t="s">
        <v>51</v>
      </c>
      <c r="B72" s="31">
        <v>11224</v>
      </c>
      <c r="C72" s="31">
        <v>14478.9</v>
      </c>
      <c r="D72" s="31">
        <v>14478.9</v>
      </c>
      <c r="E72" s="41">
        <f t="shared" si="5"/>
        <v>100</v>
      </c>
      <c r="F72" s="31">
        <v>11391.1</v>
      </c>
      <c r="G72" s="41">
        <f t="shared" si="6"/>
        <v>1.2710712749427184</v>
      </c>
      <c r="H72" s="34">
        <v>9192</v>
      </c>
      <c r="I72" s="34">
        <v>9192</v>
      </c>
      <c r="J72" s="41">
        <f t="shared" si="7"/>
        <v>100</v>
      </c>
      <c r="K72" s="61">
        <v>-0.5</v>
      </c>
      <c r="L72" s="1"/>
      <c r="M72" s="1"/>
      <c r="N72" s="1"/>
      <c r="O72" s="1"/>
      <c r="P72" s="1"/>
      <c r="Q72" s="1"/>
      <c r="R72" s="1"/>
    </row>
    <row r="73" spans="1:18" ht="12.75">
      <c r="A73" s="19" t="s">
        <v>52</v>
      </c>
      <c r="B73" s="31">
        <v>9683</v>
      </c>
      <c r="C73" s="31">
        <v>10505</v>
      </c>
      <c r="D73" s="31">
        <v>10505</v>
      </c>
      <c r="E73" s="41">
        <f t="shared" si="5"/>
        <v>100</v>
      </c>
      <c r="F73" s="31">
        <v>9458</v>
      </c>
      <c r="G73" s="41">
        <f t="shared" si="6"/>
        <v>1.110699936561641</v>
      </c>
      <c r="H73" s="34">
        <v>7506</v>
      </c>
      <c r="I73" s="34">
        <v>7506</v>
      </c>
      <c r="J73" s="41">
        <f t="shared" si="7"/>
        <v>100</v>
      </c>
      <c r="K73" s="61">
        <v>-0.2</v>
      </c>
      <c r="L73" s="1"/>
      <c r="M73" s="1"/>
      <c r="N73" s="1"/>
      <c r="O73" s="1"/>
      <c r="P73" s="1"/>
      <c r="Q73" s="1"/>
      <c r="R73" s="1"/>
    </row>
    <row r="74" spans="1:18" ht="12.75">
      <c r="A74" s="19" t="s">
        <v>180</v>
      </c>
      <c r="B74" s="31">
        <v>13931</v>
      </c>
      <c r="C74" s="31">
        <v>17278</v>
      </c>
      <c r="D74" s="31">
        <v>17278</v>
      </c>
      <c r="E74" s="41">
        <f t="shared" si="5"/>
        <v>100</v>
      </c>
      <c r="F74" s="31">
        <v>14820</v>
      </c>
      <c r="G74" s="41">
        <f t="shared" si="6"/>
        <v>1.1658569500674765</v>
      </c>
      <c r="H74" s="34">
        <v>12217</v>
      </c>
      <c r="I74" s="34">
        <v>12217</v>
      </c>
      <c r="J74" s="41">
        <f t="shared" si="7"/>
        <v>100</v>
      </c>
      <c r="K74" s="61">
        <v>-3.6</v>
      </c>
      <c r="L74" s="1"/>
      <c r="M74" s="1"/>
      <c r="N74" s="1"/>
      <c r="O74" s="1"/>
      <c r="P74" s="1"/>
      <c r="Q74" s="1"/>
      <c r="R74" s="1"/>
    </row>
    <row r="75" spans="1:18" ht="12.75">
      <c r="A75" s="19" t="s">
        <v>53</v>
      </c>
      <c r="B75" s="31">
        <v>6359</v>
      </c>
      <c r="C75" s="31">
        <v>16436.2</v>
      </c>
      <c r="D75" s="31">
        <v>16436.2</v>
      </c>
      <c r="E75" s="41">
        <f t="shared" si="5"/>
        <v>100</v>
      </c>
      <c r="F75" s="31">
        <v>8321</v>
      </c>
      <c r="G75" s="41">
        <f t="shared" si="6"/>
        <v>1.9752673957457036</v>
      </c>
      <c r="H75" s="34">
        <v>5797</v>
      </c>
      <c r="I75" s="34">
        <v>5797</v>
      </c>
      <c r="J75" s="41">
        <f t="shared" si="7"/>
        <v>100</v>
      </c>
      <c r="K75" s="61">
        <v>-0.8</v>
      </c>
      <c r="L75" s="1"/>
      <c r="M75" s="1"/>
      <c r="N75" s="1"/>
      <c r="O75" s="1"/>
      <c r="P75" s="1"/>
      <c r="Q75" s="1"/>
      <c r="R75" s="1"/>
    </row>
    <row r="76" spans="1:18" ht="12.75">
      <c r="A76" s="19" t="s">
        <v>71</v>
      </c>
      <c r="B76" s="31">
        <v>13341</v>
      </c>
      <c r="C76" s="31">
        <v>16541</v>
      </c>
      <c r="D76" s="31">
        <v>16541</v>
      </c>
      <c r="E76" s="41">
        <f t="shared" si="5"/>
        <v>100</v>
      </c>
      <c r="F76" s="31">
        <v>12664</v>
      </c>
      <c r="G76" s="41">
        <f t="shared" si="6"/>
        <v>1.3061433986102338</v>
      </c>
      <c r="H76" s="34">
        <v>11778</v>
      </c>
      <c r="I76" s="34">
        <v>11778</v>
      </c>
      <c r="J76" s="41">
        <f t="shared" si="7"/>
        <v>100</v>
      </c>
      <c r="K76" s="61">
        <v>-1.5</v>
      </c>
      <c r="L76" s="1"/>
      <c r="M76" s="1"/>
      <c r="N76" s="1"/>
      <c r="O76" s="1"/>
      <c r="P76" s="1"/>
      <c r="Q76" s="1"/>
      <c r="R76" s="1"/>
    </row>
    <row r="77" spans="1:18" ht="12.75">
      <c r="A77" s="19" t="s">
        <v>54</v>
      </c>
      <c r="B77" s="31">
        <v>5055</v>
      </c>
      <c r="C77" s="31">
        <v>6087</v>
      </c>
      <c r="D77" s="31">
        <v>6087</v>
      </c>
      <c r="E77" s="41">
        <f t="shared" si="5"/>
        <v>100</v>
      </c>
      <c r="F77" s="31">
        <v>5199</v>
      </c>
      <c r="G77" s="41">
        <f t="shared" si="6"/>
        <v>1.170802077322562</v>
      </c>
      <c r="H77" s="34">
        <v>4384</v>
      </c>
      <c r="I77" s="34">
        <v>4384</v>
      </c>
      <c r="J77" s="41">
        <f t="shared" si="7"/>
        <v>100</v>
      </c>
      <c r="K77" s="61">
        <v>-1.8</v>
      </c>
      <c r="L77" s="1"/>
      <c r="M77" s="1"/>
      <c r="N77" s="1"/>
      <c r="O77" s="1"/>
      <c r="P77" s="1"/>
      <c r="Q77" s="1"/>
      <c r="R77" s="1"/>
    </row>
    <row r="78" spans="1:18" ht="13.5" thickBot="1">
      <c r="A78" s="65" t="s">
        <v>56</v>
      </c>
      <c r="B78" s="66">
        <v>3918</v>
      </c>
      <c r="C78" s="66">
        <v>5001</v>
      </c>
      <c r="D78" s="66">
        <v>5001</v>
      </c>
      <c r="E78" s="67">
        <f t="shared" si="5"/>
        <v>100</v>
      </c>
      <c r="F78" s="66">
        <v>4321</v>
      </c>
      <c r="G78" s="67">
        <f t="shared" si="6"/>
        <v>1.1573709789400601</v>
      </c>
      <c r="H78" s="69">
        <v>3367</v>
      </c>
      <c r="I78" s="69">
        <v>3367</v>
      </c>
      <c r="J78" s="67">
        <f t="shared" si="7"/>
        <v>100</v>
      </c>
      <c r="K78" s="70">
        <v>-0.6</v>
      </c>
      <c r="L78" s="1"/>
      <c r="M78" s="1"/>
      <c r="N78" s="1"/>
      <c r="O78" s="1"/>
      <c r="P78" s="1"/>
      <c r="Q78" s="1"/>
      <c r="R78" s="1"/>
    </row>
    <row r="79" spans="1:18" ht="13.5" thickTop="1">
      <c r="A79" t="s">
        <v>214</v>
      </c>
      <c r="B79" s="167"/>
      <c r="C79" s="168"/>
      <c r="D79" s="168"/>
      <c r="E79" s="169"/>
      <c r="F79" s="167"/>
      <c r="G79" s="169"/>
      <c r="H79" s="170"/>
      <c r="I79" s="170"/>
      <c r="J79" s="169"/>
      <c r="K79" s="170"/>
      <c r="L79" s="8"/>
      <c r="M79" s="1"/>
      <c r="N79" s="1"/>
      <c r="O79" s="1"/>
      <c r="P79" s="1"/>
      <c r="Q79" s="1"/>
      <c r="R79" s="1"/>
    </row>
    <row r="80" spans="2:18" ht="12.75">
      <c r="B80" s="167"/>
      <c r="C80" s="168"/>
      <c r="D80" s="168"/>
      <c r="E80" s="169"/>
      <c r="F80" s="167"/>
      <c r="G80" s="169"/>
      <c r="H80" s="170"/>
      <c r="I80" s="170"/>
      <c r="J80" s="169"/>
      <c r="K80" s="170"/>
      <c r="L80" s="8"/>
      <c r="M80" s="1"/>
      <c r="N80" s="1"/>
      <c r="O80" s="1"/>
      <c r="P80" s="1"/>
      <c r="Q80" s="1"/>
      <c r="R80" s="1"/>
    </row>
    <row r="81" spans="3:18" ht="13.5" thickBot="1">
      <c r="C81" s="111"/>
      <c r="D81" s="151"/>
      <c r="K81" s="1" t="s">
        <v>14</v>
      </c>
      <c r="L81" s="8"/>
      <c r="M81" s="1"/>
      <c r="N81" s="1"/>
      <c r="O81" s="1"/>
      <c r="P81" s="1"/>
      <c r="Q81" s="1"/>
      <c r="R81" s="1"/>
    </row>
    <row r="82" spans="1:18" ht="14.25" thickBot="1" thickTop="1">
      <c r="A82" s="15" t="s">
        <v>12</v>
      </c>
      <c r="B82" s="245" t="s">
        <v>13</v>
      </c>
      <c r="C82" s="246"/>
      <c r="D82" s="246"/>
      <c r="E82" s="246"/>
      <c r="F82" s="246"/>
      <c r="G82" s="247"/>
      <c r="H82" s="245" t="s">
        <v>8</v>
      </c>
      <c r="I82" s="248"/>
      <c r="J82" s="248"/>
      <c r="K82" s="249"/>
      <c r="L82" s="8"/>
      <c r="M82" s="1"/>
      <c r="N82" s="1"/>
      <c r="O82" s="1"/>
      <c r="P82" s="1"/>
      <c r="Q82" s="1"/>
      <c r="R82" s="1"/>
    </row>
    <row r="83" spans="1:18" ht="12.75">
      <c r="A83" s="16"/>
      <c r="B83" s="7" t="s">
        <v>175</v>
      </c>
      <c r="C83" s="7" t="s">
        <v>176</v>
      </c>
      <c r="D83" s="7" t="s">
        <v>1</v>
      </c>
      <c r="E83" s="9" t="s">
        <v>2</v>
      </c>
      <c r="F83" s="7" t="s">
        <v>1</v>
      </c>
      <c r="G83" s="7" t="s">
        <v>3</v>
      </c>
      <c r="H83" s="7" t="s">
        <v>9</v>
      </c>
      <c r="I83" s="7" t="s">
        <v>1</v>
      </c>
      <c r="J83" s="7" t="s">
        <v>2</v>
      </c>
      <c r="K83" s="17" t="s">
        <v>5</v>
      </c>
      <c r="L83" s="8"/>
      <c r="M83" s="1"/>
      <c r="N83" s="1"/>
      <c r="O83" s="1"/>
      <c r="P83" s="1"/>
      <c r="Q83" s="1"/>
      <c r="R83" s="1"/>
    </row>
    <row r="84" spans="1:18" ht="12.75">
      <c r="A84" s="18"/>
      <c r="B84" s="5"/>
      <c r="C84" s="5"/>
      <c r="D84" s="6" t="s">
        <v>7</v>
      </c>
      <c r="E84" s="9" t="s">
        <v>174</v>
      </c>
      <c r="F84" s="6" t="s">
        <v>7</v>
      </c>
      <c r="G84" s="7" t="s">
        <v>177</v>
      </c>
      <c r="H84" s="7" t="s">
        <v>10</v>
      </c>
      <c r="I84" s="10" t="s">
        <v>7</v>
      </c>
      <c r="J84" s="7"/>
      <c r="K84" s="17" t="s">
        <v>6</v>
      </c>
      <c r="L84" s="8"/>
      <c r="M84" s="1"/>
      <c r="N84" s="1"/>
      <c r="O84" s="1"/>
      <c r="P84" s="1"/>
      <c r="Q84" s="1"/>
      <c r="R84" s="1"/>
    </row>
    <row r="85" spans="1:18" ht="13.5" thickBot="1">
      <c r="A85" s="23"/>
      <c r="B85" s="11"/>
      <c r="C85" s="11"/>
      <c r="D85" s="12">
        <v>38352</v>
      </c>
      <c r="E85" s="13"/>
      <c r="F85" s="12">
        <v>37986</v>
      </c>
      <c r="G85" s="24"/>
      <c r="H85" s="11" t="s">
        <v>4</v>
      </c>
      <c r="I85" s="12">
        <v>38352</v>
      </c>
      <c r="J85" s="11"/>
      <c r="K85" s="25" t="s">
        <v>11</v>
      </c>
      <c r="L85" s="8"/>
      <c r="M85" s="1"/>
      <c r="N85" s="1"/>
      <c r="O85" s="1"/>
      <c r="P85" s="1"/>
      <c r="Q85" s="1"/>
      <c r="R85" s="1"/>
    </row>
    <row r="86" spans="1:18" ht="13.5" thickTop="1">
      <c r="A86" s="145" t="s">
        <v>55</v>
      </c>
      <c r="B86" s="146">
        <v>11081</v>
      </c>
      <c r="C86" s="146">
        <v>13449</v>
      </c>
      <c r="D86" s="146">
        <v>13449</v>
      </c>
      <c r="E86" s="159">
        <f aca="true" t="shared" si="8" ref="E86:E92">D86/C86*100</f>
        <v>100</v>
      </c>
      <c r="F86" s="146">
        <v>11456.9</v>
      </c>
      <c r="G86" s="159">
        <f aca="true" t="shared" si="9" ref="G86:G92">D86/F86</f>
        <v>1.173877750525884</v>
      </c>
      <c r="H86" s="160">
        <v>8985</v>
      </c>
      <c r="I86" s="160">
        <v>8985</v>
      </c>
      <c r="J86" s="159">
        <f aca="true" t="shared" si="10" ref="J86:J92">I86/H86*100</f>
        <v>100</v>
      </c>
      <c r="K86" s="161">
        <v>0.5</v>
      </c>
      <c r="L86" s="8"/>
      <c r="M86" s="1"/>
      <c r="N86" s="1"/>
      <c r="O86" s="1"/>
      <c r="P86" s="1"/>
      <c r="Q86" s="1"/>
      <c r="R86" s="1"/>
    </row>
    <row r="87" spans="1:18" ht="12.75">
      <c r="A87" s="21" t="s">
        <v>57</v>
      </c>
      <c r="B87" s="30">
        <v>3850</v>
      </c>
      <c r="C87" s="30">
        <v>4101</v>
      </c>
      <c r="D87" s="30">
        <v>4101</v>
      </c>
      <c r="E87" s="47">
        <f t="shared" si="8"/>
        <v>100</v>
      </c>
      <c r="F87" s="30">
        <v>3885</v>
      </c>
      <c r="G87" s="47">
        <f t="shared" si="9"/>
        <v>1.0555984555984557</v>
      </c>
      <c r="H87" s="33">
        <v>1878</v>
      </c>
      <c r="I87" s="63">
        <v>1878</v>
      </c>
      <c r="J87" s="48">
        <f t="shared" si="10"/>
        <v>100</v>
      </c>
      <c r="K87" s="135">
        <v>1.06</v>
      </c>
      <c r="L87" s="8"/>
      <c r="M87" s="1"/>
      <c r="N87" s="1"/>
      <c r="O87" s="1"/>
      <c r="P87" s="1"/>
      <c r="Q87" s="1"/>
      <c r="R87" s="1"/>
    </row>
    <row r="88" spans="1:18" ht="12.75">
      <c r="A88" s="19" t="s">
        <v>58</v>
      </c>
      <c r="B88" s="31">
        <v>2379</v>
      </c>
      <c r="C88" s="31">
        <v>3180</v>
      </c>
      <c r="D88" s="31">
        <v>3180</v>
      </c>
      <c r="E88" s="41">
        <f t="shared" si="8"/>
        <v>100</v>
      </c>
      <c r="F88" s="31">
        <v>2511</v>
      </c>
      <c r="G88" s="41">
        <f t="shared" si="9"/>
        <v>1.2664277180406214</v>
      </c>
      <c r="H88" s="34">
        <v>1827</v>
      </c>
      <c r="I88" s="64">
        <v>1827</v>
      </c>
      <c r="J88" s="62">
        <f t="shared" si="10"/>
        <v>100</v>
      </c>
      <c r="K88" s="134">
        <v>-0.1</v>
      </c>
      <c r="L88" s="8"/>
      <c r="M88" s="1"/>
      <c r="N88" s="1"/>
      <c r="O88" s="1"/>
      <c r="P88" s="1"/>
      <c r="Q88" s="1"/>
      <c r="R88" s="1"/>
    </row>
    <row r="89" spans="1:18" ht="12.75">
      <c r="A89" s="19" t="s">
        <v>59</v>
      </c>
      <c r="B89" s="31">
        <v>4133</v>
      </c>
      <c r="C89" s="31">
        <v>4901</v>
      </c>
      <c r="D89" s="31">
        <v>4901</v>
      </c>
      <c r="E89" s="41">
        <f t="shared" si="8"/>
        <v>100</v>
      </c>
      <c r="F89" s="31">
        <v>6645</v>
      </c>
      <c r="G89" s="41">
        <f t="shared" si="9"/>
        <v>0.7375470278404815</v>
      </c>
      <c r="H89" s="34">
        <v>2367</v>
      </c>
      <c r="I89" s="64">
        <v>2367</v>
      </c>
      <c r="J89" s="62">
        <f t="shared" si="10"/>
        <v>100</v>
      </c>
      <c r="K89" s="134">
        <v>-3.2</v>
      </c>
      <c r="L89" s="8"/>
      <c r="M89" s="1"/>
      <c r="N89" s="1"/>
      <c r="O89" s="1"/>
      <c r="P89" s="1"/>
      <c r="Q89" s="1"/>
      <c r="R89" s="1"/>
    </row>
    <row r="90" spans="1:18" ht="12.75">
      <c r="A90" s="21" t="s">
        <v>60</v>
      </c>
      <c r="B90" s="30">
        <v>2917</v>
      </c>
      <c r="C90" s="30">
        <v>3242</v>
      </c>
      <c r="D90" s="42">
        <v>3242</v>
      </c>
      <c r="E90" s="41">
        <f t="shared" si="8"/>
        <v>100</v>
      </c>
      <c r="F90" s="42">
        <v>2977</v>
      </c>
      <c r="G90" s="41">
        <f t="shared" si="9"/>
        <v>1.089015787705744</v>
      </c>
      <c r="H90" s="33">
        <v>1801</v>
      </c>
      <c r="I90" s="63">
        <v>1801</v>
      </c>
      <c r="J90" s="62">
        <f t="shared" si="10"/>
        <v>100</v>
      </c>
      <c r="K90" s="135">
        <v>0</v>
      </c>
      <c r="L90" s="8"/>
      <c r="M90" s="1"/>
      <c r="N90" s="1"/>
      <c r="O90" s="1"/>
      <c r="P90" s="1"/>
      <c r="Q90" s="1"/>
      <c r="R90" s="1"/>
    </row>
    <row r="91" spans="1:18" ht="12.75">
      <c r="A91" s="16" t="s">
        <v>61</v>
      </c>
      <c r="B91" s="31">
        <v>9441</v>
      </c>
      <c r="C91" s="31">
        <v>9980</v>
      </c>
      <c r="D91" s="49">
        <v>9980</v>
      </c>
      <c r="E91" s="41">
        <f t="shared" si="8"/>
        <v>100</v>
      </c>
      <c r="F91" s="49">
        <v>13622</v>
      </c>
      <c r="G91" s="41">
        <f t="shared" si="9"/>
        <v>0.7326383790926443</v>
      </c>
      <c r="H91" s="34">
        <v>3784</v>
      </c>
      <c r="I91" s="64">
        <v>3784</v>
      </c>
      <c r="J91" s="62">
        <f t="shared" si="10"/>
        <v>100</v>
      </c>
      <c r="K91" s="134">
        <v>-0.7</v>
      </c>
      <c r="L91" s="8"/>
      <c r="M91" s="1"/>
      <c r="N91" s="1"/>
      <c r="O91" s="1"/>
      <c r="P91" s="1"/>
      <c r="Q91" s="1"/>
      <c r="R91" s="1"/>
    </row>
    <row r="92" spans="1:18" ht="12.75">
      <c r="A92" s="19" t="s">
        <v>62</v>
      </c>
      <c r="B92" s="31">
        <v>6744</v>
      </c>
      <c r="C92" s="31">
        <v>6679</v>
      </c>
      <c r="D92" s="49">
        <v>6679</v>
      </c>
      <c r="E92" s="41">
        <f t="shared" si="8"/>
        <v>100</v>
      </c>
      <c r="F92" s="49">
        <v>6801</v>
      </c>
      <c r="G92" s="41">
        <f t="shared" si="9"/>
        <v>0.9820614615497721</v>
      </c>
      <c r="H92" s="34">
        <v>3009</v>
      </c>
      <c r="I92" s="64">
        <v>3009</v>
      </c>
      <c r="J92" s="62">
        <f t="shared" si="10"/>
        <v>100</v>
      </c>
      <c r="K92" s="134">
        <f>--1</f>
        <v>1</v>
      </c>
      <c r="L92" s="8"/>
      <c r="M92" s="1"/>
      <c r="N92" s="1"/>
      <c r="O92" s="1"/>
      <c r="P92" s="1"/>
      <c r="Q92" s="1"/>
      <c r="R92" s="1"/>
    </row>
    <row r="93" spans="1:18" ht="12.75">
      <c r="A93" s="21" t="s">
        <v>79</v>
      </c>
      <c r="B93" s="30">
        <v>23506</v>
      </c>
      <c r="C93" s="30">
        <v>23762</v>
      </c>
      <c r="D93" s="30">
        <v>23762</v>
      </c>
      <c r="E93" s="39">
        <f aca="true" t="shared" si="11" ref="E93:E147">+(D93/C93)*100</f>
        <v>100</v>
      </c>
      <c r="F93" s="30">
        <v>23058</v>
      </c>
      <c r="G93" s="39">
        <f aca="true" t="shared" si="12" ref="G93:G147">(D93/F93)</f>
        <v>1.0305317026628502</v>
      </c>
      <c r="H93" s="30">
        <v>13564</v>
      </c>
      <c r="I93" s="30">
        <v>13564</v>
      </c>
      <c r="J93" s="40">
        <f aca="true" t="shared" si="13" ref="J93:J147">+(I93/H93)*100</f>
        <v>100</v>
      </c>
      <c r="K93" s="71">
        <v>-1</v>
      </c>
      <c r="L93" s="8"/>
      <c r="M93" s="1"/>
      <c r="N93" s="1"/>
      <c r="O93" s="1"/>
      <c r="P93" s="1"/>
      <c r="Q93" s="1"/>
      <c r="R93" s="1"/>
    </row>
    <row r="94" spans="1:18" ht="12.75">
      <c r="A94" s="19" t="s">
        <v>80</v>
      </c>
      <c r="B94" s="31">
        <v>64396</v>
      </c>
      <c r="C94" s="31">
        <v>67121</v>
      </c>
      <c r="D94" s="31">
        <v>67074.3</v>
      </c>
      <c r="E94" s="39">
        <f t="shared" si="11"/>
        <v>99.930424159354</v>
      </c>
      <c r="F94" s="31">
        <v>67265</v>
      </c>
      <c r="G94" s="39">
        <f t="shared" si="12"/>
        <v>0.9971649446220174</v>
      </c>
      <c r="H94" s="31">
        <v>42197</v>
      </c>
      <c r="I94" s="31">
        <v>42197</v>
      </c>
      <c r="J94" s="40">
        <f t="shared" si="13"/>
        <v>100</v>
      </c>
      <c r="K94" s="72">
        <v>-0.2</v>
      </c>
      <c r="L94" s="8"/>
      <c r="M94" s="1"/>
      <c r="N94" s="1"/>
      <c r="O94" s="1"/>
      <c r="P94" s="1"/>
      <c r="Q94" s="1"/>
      <c r="R94" s="1"/>
    </row>
    <row r="95" spans="1:18" ht="12.75">
      <c r="A95" s="19" t="s">
        <v>81</v>
      </c>
      <c r="B95" s="31">
        <v>9507</v>
      </c>
      <c r="C95" s="31">
        <v>10766</v>
      </c>
      <c r="D95" s="31">
        <v>10766</v>
      </c>
      <c r="E95" s="39">
        <f t="shared" si="11"/>
        <v>100</v>
      </c>
      <c r="F95" s="31">
        <v>9414</v>
      </c>
      <c r="G95" s="39">
        <f t="shared" si="12"/>
        <v>1.1436158912258338</v>
      </c>
      <c r="H95" s="31">
        <v>6181</v>
      </c>
      <c r="I95" s="31">
        <v>6181</v>
      </c>
      <c r="J95" s="40">
        <f t="shared" si="13"/>
        <v>100</v>
      </c>
      <c r="K95" s="72">
        <v>-2</v>
      </c>
      <c r="L95" s="8"/>
      <c r="M95" s="1"/>
      <c r="N95" s="1"/>
      <c r="O95" s="1"/>
      <c r="P95" s="1"/>
      <c r="Q95" s="1"/>
      <c r="R95" s="1"/>
    </row>
    <row r="96" spans="1:18" ht="12.75">
      <c r="A96" s="19" t="s">
        <v>82</v>
      </c>
      <c r="B96" s="31">
        <v>13874</v>
      </c>
      <c r="C96" s="31">
        <v>15165</v>
      </c>
      <c r="D96" s="31">
        <v>15165</v>
      </c>
      <c r="E96" s="39">
        <f t="shared" si="11"/>
        <v>100</v>
      </c>
      <c r="F96" s="31">
        <v>14294</v>
      </c>
      <c r="G96" s="39">
        <f t="shared" si="12"/>
        <v>1.060934657898419</v>
      </c>
      <c r="H96" s="31">
        <v>8655</v>
      </c>
      <c r="I96" s="31">
        <v>8655</v>
      </c>
      <c r="J96" s="40">
        <f t="shared" si="13"/>
        <v>100</v>
      </c>
      <c r="K96" s="72">
        <v>-2.3</v>
      </c>
      <c r="L96" s="8"/>
      <c r="M96" s="1"/>
      <c r="N96" s="1"/>
      <c r="O96" s="1"/>
      <c r="P96" s="1"/>
      <c r="Q96" s="1"/>
      <c r="R96" s="1"/>
    </row>
    <row r="97" spans="1:18" ht="12.75">
      <c r="A97" s="19" t="s">
        <v>83</v>
      </c>
      <c r="B97" s="31">
        <v>13524</v>
      </c>
      <c r="C97" s="31">
        <v>15239</v>
      </c>
      <c r="D97" s="31">
        <v>15239</v>
      </c>
      <c r="E97" s="39">
        <f t="shared" si="11"/>
        <v>100</v>
      </c>
      <c r="F97" s="31">
        <v>15419</v>
      </c>
      <c r="G97" s="39">
        <f t="shared" si="12"/>
        <v>0.9883260911861989</v>
      </c>
      <c r="H97" s="31">
        <v>8629</v>
      </c>
      <c r="I97" s="31">
        <v>8629</v>
      </c>
      <c r="J97" s="40">
        <f t="shared" si="13"/>
        <v>100</v>
      </c>
      <c r="K97" s="72">
        <v>-3.5</v>
      </c>
      <c r="L97" s="8"/>
      <c r="M97" s="1"/>
      <c r="N97" s="1"/>
      <c r="O97" s="1"/>
      <c r="P97" s="1"/>
      <c r="Q97" s="1"/>
      <c r="R97" s="1"/>
    </row>
    <row r="98" spans="1:18" ht="12.75">
      <c r="A98" s="19" t="s">
        <v>84</v>
      </c>
      <c r="B98" s="31">
        <v>13590</v>
      </c>
      <c r="C98" s="31">
        <v>14916</v>
      </c>
      <c r="D98" s="31">
        <v>14916</v>
      </c>
      <c r="E98" s="39">
        <f t="shared" si="11"/>
        <v>100</v>
      </c>
      <c r="F98" s="31">
        <v>13669</v>
      </c>
      <c r="G98" s="39">
        <f t="shared" si="12"/>
        <v>1.0912283268710221</v>
      </c>
      <c r="H98" s="31">
        <v>9001</v>
      </c>
      <c r="I98" s="31">
        <v>9001</v>
      </c>
      <c r="J98" s="40">
        <f t="shared" si="13"/>
        <v>100</v>
      </c>
      <c r="K98" s="72">
        <v>-2.16</v>
      </c>
      <c r="L98" s="8"/>
      <c r="M98" s="1"/>
      <c r="N98" s="1"/>
      <c r="O98" s="1"/>
      <c r="P98" s="1"/>
      <c r="Q98" s="1"/>
      <c r="R98" s="1"/>
    </row>
    <row r="99" spans="1:18" ht="12.75">
      <c r="A99" s="19" t="s">
        <v>85</v>
      </c>
      <c r="B99" s="31">
        <v>15625</v>
      </c>
      <c r="C99" s="31">
        <v>19768</v>
      </c>
      <c r="D99" s="31">
        <v>19768</v>
      </c>
      <c r="E99" s="39">
        <f t="shared" si="11"/>
        <v>100</v>
      </c>
      <c r="F99" s="31">
        <v>16516</v>
      </c>
      <c r="G99" s="39">
        <f t="shared" si="12"/>
        <v>1.1968999757810608</v>
      </c>
      <c r="H99" s="31">
        <v>11233</v>
      </c>
      <c r="I99" s="31">
        <v>11233</v>
      </c>
      <c r="J99" s="40">
        <f t="shared" si="13"/>
        <v>100</v>
      </c>
      <c r="K99" s="72">
        <v>-1.7</v>
      </c>
      <c r="L99" s="8"/>
      <c r="M99" s="1"/>
      <c r="N99" s="1"/>
      <c r="O99" s="1"/>
      <c r="P99" s="1"/>
      <c r="Q99" s="1"/>
      <c r="R99" s="1"/>
    </row>
    <row r="100" spans="1:18" ht="12.75">
      <c r="A100" s="19" t="s">
        <v>86</v>
      </c>
      <c r="B100" s="31">
        <v>17792</v>
      </c>
      <c r="C100" s="31">
        <v>19933</v>
      </c>
      <c r="D100" s="31">
        <v>19933</v>
      </c>
      <c r="E100" s="39">
        <f t="shared" si="11"/>
        <v>100</v>
      </c>
      <c r="F100" s="31">
        <v>19168.5</v>
      </c>
      <c r="G100" s="39">
        <f t="shared" si="12"/>
        <v>1.0398831416125414</v>
      </c>
      <c r="H100" s="31">
        <v>10668</v>
      </c>
      <c r="I100" s="31">
        <v>10668</v>
      </c>
      <c r="J100" s="40">
        <f t="shared" si="13"/>
        <v>100</v>
      </c>
      <c r="K100" s="72">
        <v>-1.5</v>
      </c>
      <c r="L100" s="8"/>
      <c r="M100" s="1"/>
      <c r="N100" s="1"/>
      <c r="O100" s="1"/>
      <c r="P100" s="1"/>
      <c r="Q100" s="1"/>
      <c r="R100" s="1"/>
    </row>
    <row r="101" spans="1:18" ht="12.75">
      <c r="A101" s="19" t="s">
        <v>87</v>
      </c>
      <c r="B101" s="31">
        <v>26978</v>
      </c>
      <c r="C101" s="31">
        <v>31078</v>
      </c>
      <c r="D101" s="31">
        <v>31078</v>
      </c>
      <c r="E101" s="39">
        <f t="shared" si="11"/>
        <v>100</v>
      </c>
      <c r="F101" s="31">
        <v>26554</v>
      </c>
      <c r="G101" s="39">
        <f t="shared" si="12"/>
        <v>1.1703698124576336</v>
      </c>
      <c r="H101" s="31">
        <v>16444</v>
      </c>
      <c r="I101" s="31">
        <v>16444</v>
      </c>
      <c r="J101" s="40">
        <f t="shared" si="13"/>
        <v>100</v>
      </c>
      <c r="K101" s="72">
        <v>-1.7</v>
      </c>
      <c r="L101" s="8"/>
      <c r="M101" s="1"/>
      <c r="N101" s="1"/>
      <c r="O101" s="1"/>
      <c r="P101" s="1"/>
      <c r="Q101" s="1"/>
      <c r="R101" s="1"/>
    </row>
    <row r="102" spans="1:18" ht="12.75">
      <c r="A102" s="19" t="s">
        <v>88</v>
      </c>
      <c r="B102" s="31">
        <v>22308</v>
      </c>
      <c r="C102" s="31">
        <v>23682</v>
      </c>
      <c r="D102" s="31">
        <v>23682</v>
      </c>
      <c r="E102" s="39">
        <f t="shared" si="11"/>
        <v>100</v>
      </c>
      <c r="F102" s="31">
        <v>22659</v>
      </c>
      <c r="G102" s="39">
        <f t="shared" si="12"/>
        <v>1.0451476234608765</v>
      </c>
      <c r="H102" s="31">
        <v>14502</v>
      </c>
      <c r="I102" s="31">
        <v>14502</v>
      </c>
      <c r="J102" s="40">
        <f t="shared" si="13"/>
        <v>100</v>
      </c>
      <c r="K102" s="72">
        <v>-3.5</v>
      </c>
      <c r="L102" s="8"/>
      <c r="M102" s="1"/>
      <c r="N102" s="1"/>
      <c r="O102" s="1"/>
      <c r="P102" s="1"/>
      <c r="Q102" s="1"/>
      <c r="R102" s="1"/>
    </row>
    <row r="103" spans="1:18" ht="12.75">
      <c r="A103" s="19" t="s">
        <v>89</v>
      </c>
      <c r="B103" s="31">
        <v>18460</v>
      </c>
      <c r="C103" s="31">
        <v>18995</v>
      </c>
      <c r="D103" s="31">
        <v>18995</v>
      </c>
      <c r="E103" s="39">
        <f t="shared" si="11"/>
        <v>100</v>
      </c>
      <c r="F103" s="31">
        <v>18904.5</v>
      </c>
      <c r="G103" s="39">
        <f t="shared" si="12"/>
        <v>1.0047872199740802</v>
      </c>
      <c r="H103" s="31">
        <v>10788</v>
      </c>
      <c r="I103" s="31">
        <v>10788</v>
      </c>
      <c r="J103" s="40">
        <f t="shared" si="13"/>
        <v>100</v>
      </c>
      <c r="K103" s="72">
        <v>-2.4</v>
      </c>
      <c r="L103" s="8"/>
      <c r="M103" s="1"/>
      <c r="N103" s="1"/>
      <c r="O103" s="1"/>
      <c r="P103" s="1"/>
      <c r="Q103" s="1"/>
      <c r="R103" s="1"/>
    </row>
    <row r="104" spans="1:18" ht="12.75">
      <c r="A104" s="19" t="s">
        <v>90</v>
      </c>
      <c r="B104" s="31">
        <v>12015</v>
      </c>
      <c r="C104" s="31">
        <v>13605</v>
      </c>
      <c r="D104" s="31">
        <v>13605</v>
      </c>
      <c r="E104" s="39">
        <f t="shared" si="11"/>
        <v>100</v>
      </c>
      <c r="F104" s="31">
        <v>12973.1</v>
      </c>
      <c r="G104" s="39">
        <f t="shared" si="12"/>
        <v>1.0487084813961196</v>
      </c>
      <c r="H104" s="31">
        <v>7763</v>
      </c>
      <c r="I104" s="31">
        <v>7763</v>
      </c>
      <c r="J104" s="40">
        <f t="shared" si="13"/>
        <v>100</v>
      </c>
      <c r="K104" s="72">
        <v>-2.2</v>
      </c>
      <c r="L104" s="8"/>
      <c r="M104" s="1"/>
      <c r="N104" s="1"/>
      <c r="O104" s="1"/>
      <c r="P104" s="1"/>
      <c r="Q104" s="1"/>
      <c r="R104" s="1"/>
    </row>
    <row r="105" spans="1:18" ht="12.75">
      <c r="A105" s="19" t="s">
        <v>91</v>
      </c>
      <c r="B105" s="31">
        <v>15127</v>
      </c>
      <c r="C105" s="31">
        <v>20376</v>
      </c>
      <c r="D105" s="31">
        <v>20376</v>
      </c>
      <c r="E105" s="39">
        <f t="shared" si="11"/>
        <v>100</v>
      </c>
      <c r="F105" s="31">
        <v>16824</v>
      </c>
      <c r="G105" s="39">
        <f t="shared" si="12"/>
        <v>1.2111269614835949</v>
      </c>
      <c r="H105" s="31">
        <v>9941</v>
      </c>
      <c r="I105" s="31">
        <v>9941</v>
      </c>
      <c r="J105" s="40">
        <f t="shared" si="13"/>
        <v>100</v>
      </c>
      <c r="K105" s="72">
        <v>-1.1</v>
      </c>
      <c r="L105" s="8"/>
      <c r="M105" s="1"/>
      <c r="N105" s="1"/>
      <c r="O105" s="1"/>
      <c r="P105" s="1"/>
      <c r="Q105" s="1"/>
      <c r="R105" s="1"/>
    </row>
    <row r="106" spans="1:18" ht="12.75">
      <c r="A106" s="19" t="s">
        <v>92</v>
      </c>
      <c r="B106" s="31">
        <v>21503</v>
      </c>
      <c r="C106" s="31">
        <v>25044</v>
      </c>
      <c r="D106" s="31">
        <v>25044</v>
      </c>
      <c r="E106" s="39">
        <f t="shared" si="11"/>
        <v>100</v>
      </c>
      <c r="F106" s="31">
        <v>22989</v>
      </c>
      <c r="G106" s="39">
        <f t="shared" si="12"/>
        <v>1.0893905781025708</v>
      </c>
      <c r="H106" s="31">
        <v>13199</v>
      </c>
      <c r="I106" s="31">
        <v>13199</v>
      </c>
      <c r="J106" s="40">
        <f t="shared" si="13"/>
        <v>100</v>
      </c>
      <c r="K106" s="72">
        <v>-1.4</v>
      </c>
      <c r="L106" s="8"/>
      <c r="M106" s="1"/>
      <c r="N106" s="1"/>
      <c r="O106" s="1"/>
      <c r="P106" s="1"/>
      <c r="Q106" s="1"/>
      <c r="R106" s="1"/>
    </row>
    <row r="107" spans="1:18" ht="12.75">
      <c r="A107" s="19" t="s">
        <v>93</v>
      </c>
      <c r="B107" s="31">
        <v>14763</v>
      </c>
      <c r="C107" s="31">
        <v>16394.6</v>
      </c>
      <c r="D107" s="31">
        <v>16394.6</v>
      </c>
      <c r="E107" s="39">
        <f t="shared" si="11"/>
        <v>100</v>
      </c>
      <c r="F107" s="31">
        <v>15428.2</v>
      </c>
      <c r="G107" s="39">
        <f t="shared" si="12"/>
        <v>1.0626385450020093</v>
      </c>
      <c r="H107" s="31">
        <v>9565</v>
      </c>
      <c r="I107" s="31">
        <v>9565</v>
      </c>
      <c r="J107" s="40">
        <f t="shared" si="13"/>
        <v>100</v>
      </c>
      <c r="K107" s="72">
        <v>-1.2</v>
      </c>
      <c r="L107" s="8"/>
      <c r="M107" s="1"/>
      <c r="N107" s="1"/>
      <c r="O107" s="1"/>
      <c r="P107" s="1"/>
      <c r="Q107" s="1"/>
      <c r="R107" s="1"/>
    </row>
    <row r="108" spans="1:18" ht="12.75">
      <c r="A108" s="19" t="s">
        <v>94</v>
      </c>
      <c r="B108" s="31">
        <v>18040</v>
      </c>
      <c r="C108" s="31">
        <v>19551</v>
      </c>
      <c r="D108" s="31">
        <v>19551</v>
      </c>
      <c r="E108" s="39">
        <f t="shared" si="11"/>
        <v>100</v>
      </c>
      <c r="F108" s="31">
        <v>18433.2</v>
      </c>
      <c r="G108" s="39">
        <f t="shared" si="12"/>
        <v>1.0606405832953583</v>
      </c>
      <c r="H108" s="31">
        <v>10875</v>
      </c>
      <c r="I108" s="31">
        <v>10875</v>
      </c>
      <c r="J108" s="40">
        <f t="shared" si="13"/>
        <v>100</v>
      </c>
      <c r="K108" s="72">
        <v>-3.9</v>
      </c>
      <c r="L108" s="8"/>
      <c r="M108" s="1"/>
      <c r="N108" s="1"/>
      <c r="O108" s="1"/>
      <c r="P108" s="1"/>
      <c r="Q108" s="1"/>
      <c r="R108" s="1"/>
    </row>
    <row r="109" spans="1:18" ht="12.75">
      <c r="A109" s="19" t="s">
        <v>95</v>
      </c>
      <c r="B109" s="31">
        <v>18613</v>
      </c>
      <c r="C109" s="31">
        <v>20699</v>
      </c>
      <c r="D109" s="31">
        <v>20699</v>
      </c>
      <c r="E109" s="39">
        <f t="shared" si="11"/>
        <v>100</v>
      </c>
      <c r="F109" s="31">
        <v>19763</v>
      </c>
      <c r="G109" s="39">
        <f t="shared" si="12"/>
        <v>1.0473612305824014</v>
      </c>
      <c r="H109" s="31">
        <v>11400</v>
      </c>
      <c r="I109" s="31">
        <v>11400</v>
      </c>
      <c r="J109" s="40">
        <f t="shared" si="13"/>
        <v>100</v>
      </c>
      <c r="K109" s="72">
        <v>-5.5</v>
      </c>
      <c r="L109" s="8"/>
      <c r="M109" s="1"/>
      <c r="N109" s="1"/>
      <c r="O109" s="1"/>
      <c r="P109" s="1"/>
      <c r="Q109" s="1"/>
      <c r="R109" s="1"/>
    </row>
    <row r="110" spans="1:18" ht="12.75">
      <c r="A110" s="19" t="s">
        <v>96</v>
      </c>
      <c r="B110" s="31">
        <v>9230</v>
      </c>
      <c r="C110" s="31">
        <v>10605</v>
      </c>
      <c r="D110" s="31">
        <v>10605</v>
      </c>
      <c r="E110" s="39">
        <f t="shared" si="11"/>
        <v>100</v>
      </c>
      <c r="F110" s="31">
        <v>12191.7</v>
      </c>
      <c r="G110" s="39">
        <f t="shared" si="12"/>
        <v>0.8698540810551441</v>
      </c>
      <c r="H110" s="31">
        <v>6131</v>
      </c>
      <c r="I110" s="31">
        <v>6131</v>
      </c>
      <c r="J110" s="40">
        <f t="shared" si="13"/>
        <v>100</v>
      </c>
      <c r="K110" s="72">
        <v>-2.4</v>
      </c>
      <c r="L110" s="8"/>
      <c r="M110" s="1"/>
      <c r="N110" s="1"/>
      <c r="O110" s="1"/>
      <c r="P110" s="1"/>
      <c r="Q110" s="1"/>
      <c r="R110" s="1"/>
    </row>
    <row r="111" spans="1:18" ht="12.75">
      <c r="A111" s="19" t="s">
        <v>97</v>
      </c>
      <c r="B111" s="31">
        <v>28525</v>
      </c>
      <c r="C111" s="31">
        <v>31511</v>
      </c>
      <c r="D111" s="31">
        <v>31511</v>
      </c>
      <c r="E111" s="39">
        <f t="shared" si="11"/>
        <v>100</v>
      </c>
      <c r="F111" s="31">
        <v>28373.7</v>
      </c>
      <c r="G111" s="39">
        <f t="shared" si="12"/>
        <v>1.1105707045609137</v>
      </c>
      <c r="H111" s="31">
        <v>15776</v>
      </c>
      <c r="I111" s="31">
        <v>15776</v>
      </c>
      <c r="J111" s="40">
        <f t="shared" si="13"/>
        <v>100</v>
      </c>
      <c r="K111" s="72">
        <v>-3</v>
      </c>
      <c r="L111" s="8"/>
      <c r="M111" s="1"/>
      <c r="N111" s="1"/>
      <c r="O111" s="1"/>
      <c r="P111" s="1"/>
      <c r="Q111" s="1"/>
      <c r="R111" s="1"/>
    </row>
    <row r="112" spans="1:18" ht="12.75">
      <c r="A112" s="19" t="s">
        <v>98</v>
      </c>
      <c r="B112" s="31">
        <v>22851</v>
      </c>
      <c r="C112" s="31">
        <v>25649.8</v>
      </c>
      <c r="D112" s="31">
        <v>25649.8</v>
      </c>
      <c r="E112" s="39">
        <f t="shared" si="11"/>
        <v>100</v>
      </c>
      <c r="F112" s="31">
        <v>23011</v>
      </c>
      <c r="G112" s="39">
        <f t="shared" si="12"/>
        <v>1.1146755899352483</v>
      </c>
      <c r="H112" s="31">
        <v>14408</v>
      </c>
      <c r="I112" s="31">
        <v>14408</v>
      </c>
      <c r="J112" s="40">
        <f t="shared" si="13"/>
        <v>100</v>
      </c>
      <c r="K112" s="72">
        <v>-0.6</v>
      </c>
      <c r="L112" s="8"/>
      <c r="M112" s="1"/>
      <c r="N112" s="1"/>
      <c r="O112" s="1"/>
      <c r="P112" s="1"/>
      <c r="Q112" s="1"/>
      <c r="R112" s="1"/>
    </row>
    <row r="113" spans="1:18" ht="12.75">
      <c r="A113" s="19" t="s">
        <v>99</v>
      </c>
      <c r="B113" s="31">
        <v>23448</v>
      </c>
      <c r="C113" s="31">
        <v>25235</v>
      </c>
      <c r="D113" s="31">
        <v>25235</v>
      </c>
      <c r="E113" s="39">
        <f t="shared" si="11"/>
        <v>100</v>
      </c>
      <c r="F113" s="31">
        <v>23834.2</v>
      </c>
      <c r="G113" s="39">
        <f t="shared" si="12"/>
        <v>1.0587726879861712</v>
      </c>
      <c r="H113" s="31">
        <v>14247</v>
      </c>
      <c r="I113" s="31">
        <v>14247</v>
      </c>
      <c r="J113" s="40">
        <f t="shared" si="13"/>
        <v>100</v>
      </c>
      <c r="K113" s="72">
        <v>-3.6</v>
      </c>
      <c r="L113" s="8"/>
      <c r="M113" s="1"/>
      <c r="N113" s="1"/>
      <c r="O113" s="1"/>
      <c r="P113" s="1"/>
      <c r="Q113" s="1"/>
      <c r="R113" s="1"/>
    </row>
    <row r="114" spans="1:18" ht="12.75">
      <c r="A114" s="19" t="s">
        <v>100</v>
      </c>
      <c r="B114" s="31">
        <v>22056</v>
      </c>
      <c r="C114" s="31">
        <v>23787</v>
      </c>
      <c r="D114" s="31">
        <v>23787</v>
      </c>
      <c r="E114" s="39">
        <f t="shared" si="11"/>
        <v>100</v>
      </c>
      <c r="F114" s="31">
        <v>22447.5</v>
      </c>
      <c r="G114" s="39">
        <f t="shared" si="12"/>
        <v>1.059672569328433</v>
      </c>
      <c r="H114" s="31">
        <v>12713</v>
      </c>
      <c r="I114" s="31">
        <v>12713</v>
      </c>
      <c r="J114" s="40">
        <f t="shared" si="13"/>
        <v>100</v>
      </c>
      <c r="K114" s="72">
        <v>-1.5</v>
      </c>
      <c r="L114" s="8"/>
      <c r="M114" s="1"/>
      <c r="N114" s="1"/>
      <c r="O114" s="1"/>
      <c r="P114" s="1"/>
      <c r="Q114" s="1"/>
      <c r="R114" s="1"/>
    </row>
    <row r="115" spans="1:18" ht="12.75">
      <c r="A115" s="19" t="s">
        <v>101</v>
      </c>
      <c r="B115" s="31">
        <v>30124</v>
      </c>
      <c r="C115" s="31">
        <v>31994.1</v>
      </c>
      <c r="D115" s="31">
        <v>31994.1</v>
      </c>
      <c r="E115" s="39">
        <f t="shared" si="11"/>
        <v>100</v>
      </c>
      <c r="F115" s="31">
        <v>31754.3</v>
      </c>
      <c r="G115" s="39">
        <f t="shared" si="12"/>
        <v>1.0075517331511008</v>
      </c>
      <c r="H115" s="31">
        <v>17887.2</v>
      </c>
      <c r="I115" s="31">
        <v>17887.2</v>
      </c>
      <c r="J115" s="40">
        <f t="shared" si="13"/>
        <v>100</v>
      </c>
      <c r="K115" s="72">
        <v>-4.4</v>
      </c>
      <c r="L115" s="8"/>
      <c r="M115" s="1"/>
      <c r="N115" s="1"/>
      <c r="O115" s="1"/>
      <c r="P115" s="1"/>
      <c r="Q115" s="1"/>
      <c r="R115" s="1"/>
    </row>
    <row r="116" spans="1:18" ht="13.5" thickBot="1">
      <c r="A116" s="65" t="s">
        <v>102</v>
      </c>
      <c r="B116" s="66">
        <v>13745</v>
      </c>
      <c r="C116" s="66">
        <v>20003</v>
      </c>
      <c r="D116" s="66">
        <v>20003</v>
      </c>
      <c r="E116" s="68">
        <f t="shared" si="11"/>
        <v>100</v>
      </c>
      <c r="F116" s="66">
        <v>16440.1</v>
      </c>
      <c r="G116" s="68">
        <f t="shared" si="12"/>
        <v>1.2167200929434736</v>
      </c>
      <c r="H116" s="66">
        <v>8609</v>
      </c>
      <c r="I116" s="66">
        <v>8609</v>
      </c>
      <c r="J116" s="84">
        <f t="shared" si="13"/>
        <v>100</v>
      </c>
      <c r="K116" s="85">
        <v>-1.6</v>
      </c>
      <c r="L116" s="8"/>
      <c r="M116" s="1"/>
      <c r="N116" s="1"/>
      <c r="O116" s="1"/>
      <c r="P116" s="1"/>
      <c r="Q116" s="1"/>
      <c r="R116" s="1"/>
    </row>
    <row r="117" spans="1:18" ht="13.5" thickTop="1">
      <c r="A117" s="8"/>
      <c r="B117" s="167"/>
      <c r="C117" s="167"/>
      <c r="D117" s="167"/>
      <c r="E117" s="171"/>
      <c r="F117" s="167"/>
      <c r="G117" s="171"/>
      <c r="H117" s="167"/>
      <c r="I117" s="167"/>
      <c r="J117" s="171"/>
      <c r="K117" s="172"/>
      <c r="L117" s="8"/>
      <c r="M117" s="1"/>
      <c r="N117" s="1"/>
      <c r="O117" s="1"/>
      <c r="P117" s="1"/>
      <c r="Q117" s="1"/>
      <c r="R117" s="1"/>
    </row>
    <row r="118" spans="1:18" ht="12.75">
      <c r="A118" s="8"/>
      <c r="B118" s="167"/>
      <c r="C118" s="167"/>
      <c r="D118" s="167"/>
      <c r="E118" s="171"/>
      <c r="F118" s="167"/>
      <c r="G118" s="171"/>
      <c r="H118" s="167"/>
      <c r="I118" s="167"/>
      <c r="J118" s="171"/>
      <c r="K118" s="172"/>
      <c r="L118" s="8"/>
      <c r="M118" s="1"/>
      <c r="N118" s="1"/>
      <c r="O118" s="1"/>
      <c r="P118" s="1"/>
      <c r="Q118" s="1"/>
      <c r="R118" s="1"/>
    </row>
    <row r="119" spans="1:18" ht="12.75">
      <c r="A119" s="8"/>
      <c r="B119" s="167"/>
      <c r="C119" s="167"/>
      <c r="D119" s="167"/>
      <c r="E119" s="171"/>
      <c r="F119" s="167"/>
      <c r="G119" s="171"/>
      <c r="H119" s="167"/>
      <c r="I119" s="167"/>
      <c r="J119" s="171"/>
      <c r="K119" s="172"/>
      <c r="L119" s="8"/>
      <c r="M119" s="1"/>
      <c r="N119" s="1"/>
      <c r="O119" s="1"/>
      <c r="P119" s="1"/>
      <c r="Q119" s="1"/>
      <c r="R119" s="1"/>
    </row>
    <row r="120" spans="1:18" ht="12.75">
      <c r="A120" s="8"/>
      <c r="B120" s="78"/>
      <c r="C120" s="78"/>
      <c r="D120" s="78"/>
      <c r="E120" s="79"/>
      <c r="F120" s="78"/>
      <c r="G120" s="79"/>
      <c r="H120" s="78"/>
      <c r="I120" s="78"/>
      <c r="J120" s="79"/>
      <c r="K120" s="80"/>
      <c r="L120" s="8"/>
      <c r="M120" s="1"/>
      <c r="N120" s="1"/>
      <c r="O120" s="1"/>
      <c r="P120" s="1"/>
      <c r="Q120" s="1"/>
      <c r="R120" s="1"/>
    </row>
    <row r="121" spans="1:18" ht="13.5" thickBo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 t="s">
        <v>14</v>
      </c>
      <c r="L121" s="8"/>
      <c r="M121" s="1"/>
      <c r="N121" s="1"/>
      <c r="O121" s="1"/>
      <c r="P121" s="1"/>
      <c r="Q121" s="1"/>
      <c r="R121" s="1"/>
    </row>
    <row r="122" spans="1:18" ht="14.25" thickBot="1" thickTop="1">
      <c r="A122" s="15" t="s">
        <v>12</v>
      </c>
      <c r="B122" s="245" t="s">
        <v>13</v>
      </c>
      <c r="C122" s="246"/>
      <c r="D122" s="246"/>
      <c r="E122" s="246"/>
      <c r="F122" s="246"/>
      <c r="G122" s="247"/>
      <c r="H122" s="245" t="s">
        <v>8</v>
      </c>
      <c r="I122" s="248"/>
      <c r="J122" s="248"/>
      <c r="K122" s="249"/>
      <c r="L122" s="8"/>
      <c r="M122" s="1"/>
      <c r="N122" s="1"/>
      <c r="O122" s="1"/>
      <c r="P122" s="1"/>
      <c r="Q122" s="1"/>
      <c r="R122" s="1"/>
    </row>
    <row r="123" spans="1:18" ht="12.75">
      <c r="A123" s="16"/>
      <c r="B123" s="7" t="s">
        <v>175</v>
      </c>
      <c r="C123" s="7" t="s">
        <v>176</v>
      </c>
      <c r="D123" s="7" t="s">
        <v>1</v>
      </c>
      <c r="E123" s="9" t="s">
        <v>2</v>
      </c>
      <c r="F123" s="7" t="s">
        <v>1</v>
      </c>
      <c r="G123" s="7" t="s">
        <v>3</v>
      </c>
      <c r="H123" s="7" t="s">
        <v>9</v>
      </c>
      <c r="I123" s="7" t="s">
        <v>1</v>
      </c>
      <c r="J123" s="7" t="s">
        <v>2</v>
      </c>
      <c r="K123" s="17" t="s">
        <v>5</v>
      </c>
      <c r="L123" s="8"/>
      <c r="M123" s="1"/>
      <c r="N123" s="1"/>
      <c r="O123" s="1"/>
      <c r="P123" s="1"/>
      <c r="Q123" s="1"/>
      <c r="R123" s="1"/>
    </row>
    <row r="124" spans="1:18" ht="12.75">
      <c r="A124" s="18"/>
      <c r="B124" s="5"/>
      <c r="C124" s="5"/>
      <c r="D124" s="6" t="s">
        <v>7</v>
      </c>
      <c r="E124" s="9" t="s">
        <v>174</v>
      </c>
      <c r="F124" s="6" t="s">
        <v>7</v>
      </c>
      <c r="G124" s="7" t="s">
        <v>177</v>
      </c>
      <c r="H124" s="7" t="s">
        <v>10</v>
      </c>
      <c r="I124" s="10" t="s">
        <v>7</v>
      </c>
      <c r="J124" s="7"/>
      <c r="K124" s="17" t="s">
        <v>6</v>
      </c>
      <c r="L124" s="8"/>
      <c r="M124" s="1"/>
      <c r="N124" s="1"/>
      <c r="O124" s="1"/>
      <c r="P124" s="1"/>
      <c r="Q124" s="1"/>
      <c r="R124" s="1"/>
    </row>
    <row r="125" spans="1:18" ht="13.5" thickBot="1">
      <c r="A125" s="23"/>
      <c r="B125" s="11"/>
      <c r="C125" s="11"/>
      <c r="D125" s="12">
        <v>38352</v>
      </c>
      <c r="E125" s="13"/>
      <c r="F125" s="12">
        <v>37986</v>
      </c>
      <c r="G125" s="24"/>
      <c r="H125" s="11" t="s">
        <v>4</v>
      </c>
      <c r="I125" s="12">
        <v>38352</v>
      </c>
      <c r="J125" s="11"/>
      <c r="K125" s="25" t="s">
        <v>11</v>
      </c>
      <c r="L125" s="8"/>
      <c r="M125" s="1"/>
      <c r="N125" s="1"/>
      <c r="O125" s="1"/>
      <c r="P125" s="1"/>
      <c r="Q125" s="1"/>
      <c r="R125" s="1"/>
    </row>
    <row r="126" spans="1:18" ht="13.5" thickTop="1">
      <c r="A126" s="21" t="s">
        <v>103</v>
      </c>
      <c r="B126" s="30">
        <v>18800</v>
      </c>
      <c r="C126" s="30">
        <v>19970</v>
      </c>
      <c r="D126" s="30">
        <v>19970</v>
      </c>
      <c r="E126" s="39">
        <f t="shared" si="11"/>
        <v>100</v>
      </c>
      <c r="F126" s="30">
        <v>21865</v>
      </c>
      <c r="G126" s="39">
        <f t="shared" si="12"/>
        <v>0.9133318088268922</v>
      </c>
      <c r="H126" s="30">
        <v>11666</v>
      </c>
      <c r="I126" s="30">
        <v>11666</v>
      </c>
      <c r="J126" s="39">
        <f t="shared" si="13"/>
        <v>100</v>
      </c>
      <c r="K126" s="71">
        <v>-2.5</v>
      </c>
      <c r="L126" s="8"/>
      <c r="M126" s="1"/>
      <c r="N126" s="1"/>
      <c r="O126" s="1"/>
      <c r="P126" s="1"/>
      <c r="Q126" s="1"/>
      <c r="R126" s="1"/>
    </row>
    <row r="127" spans="1:18" ht="12.75">
      <c r="A127" s="19" t="s">
        <v>104</v>
      </c>
      <c r="B127" s="31">
        <v>20880</v>
      </c>
      <c r="C127" s="31">
        <v>24550</v>
      </c>
      <c r="D127" s="31">
        <v>24550</v>
      </c>
      <c r="E127" s="39">
        <f t="shared" si="11"/>
        <v>100</v>
      </c>
      <c r="F127" s="31">
        <v>22989.3</v>
      </c>
      <c r="G127" s="39">
        <f t="shared" si="12"/>
        <v>1.0678881044659907</v>
      </c>
      <c r="H127" s="31">
        <v>13426</v>
      </c>
      <c r="I127" s="31">
        <v>13426</v>
      </c>
      <c r="J127" s="40">
        <f t="shared" si="13"/>
        <v>100</v>
      </c>
      <c r="K127" s="72">
        <v>-1.7</v>
      </c>
      <c r="L127" s="8"/>
      <c r="M127" s="1"/>
      <c r="N127" s="1"/>
      <c r="O127" s="1"/>
      <c r="P127" s="1"/>
      <c r="Q127" s="1"/>
      <c r="R127" s="1"/>
    </row>
    <row r="128" spans="1:18" ht="12.75">
      <c r="A128" s="19" t="s">
        <v>105</v>
      </c>
      <c r="B128" s="31">
        <v>17693</v>
      </c>
      <c r="C128" s="31">
        <v>21957</v>
      </c>
      <c r="D128" s="31">
        <v>21957</v>
      </c>
      <c r="E128" s="39">
        <f t="shared" si="11"/>
        <v>100</v>
      </c>
      <c r="F128" s="31">
        <v>19269</v>
      </c>
      <c r="G128" s="39">
        <f t="shared" si="12"/>
        <v>1.139498676630858</v>
      </c>
      <c r="H128" s="31">
        <v>12190</v>
      </c>
      <c r="I128" s="31">
        <v>12190</v>
      </c>
      <c r="J128" s="40">
        <f t="shared" si="13"/>
        <v>100</v>
      </c>
      <c r="K128" s="72">
        <v>-0.2</v>
      </c>
      <c r="L128" s="8"/>
      <c r="M128" s="1"/>
      <c r="N128" s="1"/>
      <c r="O128" s="1"/>
      <c r="P128" s="1"/>
      <c r="Q128" s="1"/>
      <c r="R128" s="1"/>
    </row>
    <row r="129" spans="1:18" ht="12.75">
      <c r="A129" s="19" t="s">
        <v>106</v>
      </c>
      <c r="B129" s="31">
        <v>14713</v>
      </c>
      <c r="C129" s="31">
        <v>18121</v>
      </c>
      <c r="D129" s="31">
        <v>18121</v>
      </c>
      <c r="E129" s="39">
        <f t="shared" si="11"/>
        <v>100</v>
      </c>
      <c r="F129" s="31">
        <v>17292.4</v>
      </c>
      <c r="G129" s="39">
        <f t="shared" si="12"/>
        <v>1.0479170040017578</v>
      </c>
      <c r="H129" s="31">
        <v>9013</v>
      </c>
      <c r="I129" s="31">
        <v>9013</v>
      </c>
      <c r="J129" s="40">
        <f t="shared" si="13"/>
        <v>100</v>
      </c>
      <c r="K129" s="72">
        <v>-3.3</v>
      </c>
      <c r="L129" s="8"/>
      <c r="M129" s="1"/>
      <c r="N129" s="1"/>
      <c r="O129" s="1"/>
      <c r="P129" s="1"/>
      <c r="Q129" s="1"/>
      <c r="R129" s="1"/>
    </row>
    <row r="130" spans="1:18" ht="12.75">
      <c r="A130" s="19" t="s">
        <v>107</v>
      </c>
      <c r="B130" s="31">
        <v>21844</v>
      </c>
      <c r="C130" s="31">
        <v>24859</v>
      </c>
      <c r="D130" s="31">
        <v>24859</v>
      </c>
      <c r="E130" s="39">
        <f t="shared" si="11"/>
        <v>100</v>
      </c>
      <c r="F130" s="31">
        <v>22357</v>
      </c>
      <c r="G130" s="39">
        <f t="shared" si="12"/>
        <v>1.1119112582189024</v>
      </c>
      <c r="H130" s="31">
        <v>14298</v>
      </c>
      <c r="I130" s="31">
        <v>14298</v>
      </c>
      <c r="J130" s="40">
        <f t="shared" si="13"/>
        <v>100</v>
      </c>
      <c r="K130" s="72">
        <v>-0.1</v>
      </c>
      <c r="L130" s="8"/>
      <c r="M130" s="1"/>
      <c r="N130" s="1"/>
      <c r="O130" s="1"/>
      <c r="P130" s="1"/>
      <c r="Q130" s="1"/>
      <c r="R130" s="1"/>
    </row>
    <row r="131" spans="1:18" ht="12.75">
      <c r="A131" s="19" t="s">
        <v>108</v>
      </c>
      <c r="B131" s="31">
        <v>10119</v>
      </c>
      <c r="C131" s="31">
        <v>11654</v>
      </c>
      <c r="D131" s="31">
        <v>11654</v>
      </c>
      <c r="E131" s="39">
        <f t="shared" si="11"/>
        <v>100</v>
      </c>
      <c r="F131" s="31">
        <v>12025.3</v>
      </c>
      <c r="G131" s="39">
        <f t="shared" si="12"/>
        <v>0.9691234314320641</v>
      </c>
      <c r="H131" s="31">
        <v>6630</v>
      </c>
      <c r="I131" s="31">
        <v>6630</v>
      </c>
      <c r="J131" s="40">
        <f t="shared" si="13"/>
        <v>100</v>
      </c>
      <c r="K131" s="72">
        <v>-2.9</v>
      </c>
      <c r="L131" s="8"/>
      <c r="M131" s="1"/>
      <c r="N131" s="1"/>
      <c r="O131" s="1"/>
      <c r="P131" s="1"/>
      <c r="Q131" s="1"/>
      <c r="R131" s="1"/>
    </row>
    <row r="132" spans="1:18" ht="12.75">
      <c r="A132" s="21" t="s">
        <v>109</v>
      </c>
      <c r="B132" s="30">
        <v>16144</v>
      </c>
      <c r="C132" s="30">
        <v>18661.7</v>
      </c>
      <c r="D132" s="30">
        <v>17861.7</v>
      </c>
      <c r="E132" s="39">
        <f t="shared" si="11"/>
        <v>95.71314510467964</v>
      </c>
      <c r="F132" s="30">
        <v>16486.5</v>
      </c>
      <c r="G132" s="39">
        <f t="shared" si="12"/>
        <v>1.0834137021199164</v>
      </c>
      <c r="H132" s="30">
        <v>9380</v>
      </c>
      <c r="I132" s="30">
        <v>9375</v>
      </c>
      <c r="J132" s="40">
        <f t="shared" si="13"/>
        <v>99.94669509594883</v>
      </c>
      <c r="K132" s="71">
        <v>-1.7</v>
      </c>
      <c r="L132" s="8"/>
      <c r="M132" s="1"/>
      <c r="N132" s="1"/>
      <c r="O132" s="1"/>
      <c r="P132" s="1"/>
      <c r="Q132" s="1"/>
      <c r="R132" s="1"/>
    </row>
    <row r="133" spans="1:18" ht="12.75">
      <c r="A133" s="19" t="s">
        <v>110</v>
      </c>
      <c r="B133" s="31">
        <v>23335</v>
      </c>
      <c r="C133" s="31">
        <v>28995.9</v>
      </c>
      <c r="D133" s="31">
        <v>28995.9</v>
      </c>
      <c r="E133" s="39">
        <f t="shared" si="11"/>
        <v>100</v>
      </c>
      <c r="F133" s="31">
        <v>23780</v>
      </c>
      <c r="G133" s="39">
        <f t="shared" si="12"/>
        <v>1.2193397813288478</v>
      </c>
      <c r="H133" s="31">
        <v>14182.2</v>
      </c>
      <c r="I133" s="31">
        <v>14182.2</v>
      </c>
      <c r="J133" s="40">
        <f t="shared" si="13"/>
        <v>100</v>
      </c>
      <c r="K133" s="72">
        <v>-1.3</v>
      </c>
      <c r="L133" s="8"/>
      <c r="M133" s="1"/>
      <c r="N133" s="1"/>
      <c r="O133" s="1"/>
      <c r="P133" s="1"/>
      <c r="Q133" s="1"/>
      <c r="R133" s="1"/>
    </row>
    <row r="134" spans="1:18" ht="12.75">
      <c r="A134" s="19" t="s">
        <v>111</v>
      </c>
      <c r="B134" s="31">
        <v>17186</v>
      </c>
      <c r="C134" s="31">
        <v>21753</v>
      </c>
      <c r="D134" s="31">
        <v>21753</v>
      </c>
      <c r="E134" s="39">
        <f t="shared" si="11"/>
        <v>100</v>
      </c>
      <c r="F134" s="31">
        <v>18085</v>
      </c>
      <c r="G134" s="39">
        <f t="shared" si="12"/>
        <v>1.202820016588333</v>
      </c>
      <c r="H134" s="31">
        <v>11778</v>
      </c>
      <c r="I134" s="31">
        <v>11778</v>
      </c>
      <c r="J134" s="40">
        <f t="shared" si="13"/>
        <v>100</v>
      </c>
      <c r="K134" s="72">
        <v>-2.7</v>
      </c>
      <c r="L134" s="8"/>
      <c r="M134" s="1"/>
      <c r="N134" s="1"/>
      <c r="O134" s="1"/>
      <c r="P134" s="1"/>
      <c r="Q134" s="1"/>
      <c r="R134" s="1"/>
    </row>
    <row r="135" spans="1:18" ht="12.75">
      <c r="A135" s="19" t="s">
        <v>112</v>
      </c>
      <c r="B135" s="31">
        <v>25039</v>
      </c>
      <c r="C135" s="31">
        <v>27049.9</v>
      </c>
      <c r="D135" s="31">
        <v>27049.9</v>
      </c>
      <c r="E135" s="39">
        <f t="shared" si="11"/>
        <v>100</v>
      </c>
      <c r="F135" s="31">
        <v>25115.6</v>
      </c>
      <c r="G135" s="39">
        <f t="shared" si="12"/>
        <v>1.077015878577458</v>
      </c>
      <c r="H135" s="31">
        <v>14446</v>
      </c>
      <c r="I135" s="31">
        <v>14446</v>
      </c>
      <c r="J135" s="40">
        <f t="shared" si="13"/>
        <v>100</v>
      </c>
      <c r="K135" s="72">
        <v>-1.5</v>
      </c>
      <c r="L135" s="8"/>
      <c r="M135" s="1"/>
      <c r="N135" s="1"/>
      <c r="O135" s="1"/>
      <c r="P135" s="1"/>
      <c r="Q135" s="1"/>
      <c r="R135" s="1"/>
    </row>
    <row r="136" spans="1:18" ht="12.75">
      <c r="A136" s="19" t="s">
        <v>113</v>
      </c>
      <c r="B136" s="31">
        <v>2445</v>
      </c>
      <c r="C136" s="31">
        <v>3158</v>
      </c>
      <c r="D136" s="31">
        <v>3158</v>
      </c>
      <c r="E136" s="39">
        <f t="shared" si="11"/>
        <v>100</v>
      </c>
      <c r="F136" s="31">
        <v>2964.7</v>
      </c>
      <c r="G136" s="39">
        <f t="shared" si="12"/>
        <v>1.0652005261915203</v>
      </c>
      <c r="H136" s="31">
        <v>1778</v>
      </c>
      <c r="I136" s="31">
        <v>1778</v>
      </c>
      <c r="J136" s="40">
        <f t="shared" si="13"/>
        <v>100</v>
      </c>
      <c r="K136" s="72">
        <v>-0.8</v>
      </c>
      <c r="L136" s="8"/>
      <c r="M136" s="1"/>
      <c r="N136" s="1"/>
      <c r="O136" s="1"/>
      <c r="P136" s="1"/>
      <c r="Q136" s="1"/>
      <c r="R136" s="1"/>
    </row>
    <row r="137" spans="1:18" ht="12.75">
      <c r="A137" s="19" t="s">
        <v>114</v>
      </c>
      <c r="B137" s="31">
        <v>2378</v>
      </c>
      <c r="C137" s="31">
        <v>2897</v>
      </c>
      <c r="D137" s="31">
        <v>2897</v>
      </c>
      <c r="E137" s="39">
        <f t="shared" si="11"/>
        <v>100</v>
      </c>
      <c r="F137" s="31">
        <v>2738</v>
      </c>
      <c r="G137" s="39">
        <f t="shared" si="12"/>
        <v>1.0580715850986122</v>
      </c>
      <c r="H137" s="31">
        <v>1692</v>
      </c>
      <c r="I137" s="31">
        <v>1692</v>
      </c>
      <c r="J137" s="40">
        <f t="shared" si="13"/>
        <v>100</v>
      </c>
      <c r="K137" s="72">
        <v>0</v>
      </c>
      <c r="L137" s="8"/>
      <c r="M137" s="1"/>
      <c r="N137" s="1"/>
      <c r="O137" s="1"/>
      <c r="P137" s="1"/>
      <c r="Q137" s="1"/>
      <c r="R137" s="1"/>
    </row>
    <row r="138" spans="1:18" ht="12.75">
      <c r="A138" s="19" t="s">
        <v>115</v>
      </c>
      <c r="B138" s="31">
        <v>2075</v>
      </c>
      <c r="C138" s="31">
        <v>2517.2</v>
      </c>
      <c r="D138" s="31">
        <v>2517.2</v>
      </c>
      <c r="E138" s="39">
        <f t="shared" si="11"/>
        <v>100</v>
      </c>
      <c r="F138" s="31">
        <v>2251.6</v>
      </c>
      <c r="G138" s="39">
        <f t="shared" si="12"/>
        <v>1.1179605613785752</v>
      </c>
      <c r="H138" s="31">
        <v>1523</v>
      </c>
      <c r="I138" s="31">
        <v>1523</v>
      </c>
      <c r="J138" s="40">
        <f t="shared" si="13"/>
        <v>100</v>
      </c>
      <c r="K138" s="72">
        <v>0</v>
      </c>
      <c r="L138" s="8"/>
      <c r="M138" s="1"/>
      <c r="N138" s="1"/>
      <c r="O138" s="1"/>
      <c r="P138" s="1"/>
      <c r="Q138" s="1"/>
      <c r="R138" s="1"/>
    </row>
    <row r="139" spans="1:18" ht="12.75">
      <c r="A139" s="19" t="s">
        <v>116</v>
      </c>
      <c r="B139" s="31">
        <v>4822</v>
      </c>
      <c r="C139" s="31">
        <v>4999</v>
      </c>
      <c r="D139" s="31">
        <v>4999</v>
      </c>
      <c r="E139" s="39">
        <f t="shared" si="11"/>
        <v>100</v>
      </c>
      <c r="F139" s="31">
        <v>5042</v>
      </c>
      <c r="G139" s="39">
        <f t="shared" si="12"/>
        <v>0.9914716382387941</v>
      </c>
      <c r="H139" s="31">
        <v>2890</v>
      </c>
      <c r="I139" s="31">
        <v>2890</v>
      </c>
      <c r="J139" s="40">
        <f t="shared" si="13"/>
        <v>100</v>
      </c>
      <c r="K139" s="72">
        <v>0</v>
      </c>
      <c r="L139" s="8"/>
      <c r="M139" s="1"/>
      <c r="N139" s="1"/>
      <c r="O139" s="1"/>
      <c r="P139" s="1"/>
      <c r="Q139" s="1"/>
      <c r="R139" s="1"/>
    </row>
    <row r="140" spans="1:18" ht="12.75">
      <c r="A140" s="19" t="s">
        <v>117</v>
      </c>
      <c r="B140" s="31">
        <v>3026</v>
      </c>
      <c r="C140" s="31">
        <v>3344</v>
      </c>
      <c r="D140" s="31">
        <v>3344</v>
      </c>
      <c r="E140" s="39">
        <f t="shared" si="11"/>
        <v>100</v>
      </c>
      <c r="F140" s="31">
        <v>3184</v>
      </c>
      <c r="G140" s="39">
        <f t="shared" si="12"/>
        <v>1.050251256281407</v>
      </c>
      <c r="H140" s="31">
        <v>1936</v>
      </c>
      <c r="I140" s="31">
        <v>1936</v>
      </c>
      <c r="J140" s="40">
        <f t="shared" si="13"/>
        <v>100</v>
      </c>
      <c r="K140" s="72">
        <v>0</v>
      </c>
      <c r="L140" s="8"/>
      <c r="M140" s="1"/>
      <c r="N140" s="1"/>
      <c r="O140" s="1"/>
      <c r="P140" s="1"/>
      <c r="Q140" s="1"/>
      <c r="R140" s="1"/>
    </row>
    <row r="141" spans="1:18" ht="12.75">
      <c r="A141" s="19" t="s">
        <v>118</v>
      </c>
      <c r="B141" s="31">
        <v>2990</v>
      </c>
      <c r="C141" s="31">
        <v>3318</v>
      </c>
      <c r="D141" s="31">
        <v>3318</v>
      </c>
      <c r="E141" s="39">
        <f t="shared" si="11"/>
        <v>100</v>
      </c>
      <c r="F141" s="31">
        <v>3193</v>
      </c>
      <c r="G141" s="39">
        <f t="shared" si="12"/>
        <v>1.0391481365487003</v>
      </c>
      <c r="H141" s="31">
        <v>2079</v>
      </c>
      <c r="I141" s="31">
        <v>2079</v>
      </c>
      <c r="J141" s="40">
        <f t="shared" si="13"/>
        <v>100</v>
      </c>
      <c r="K141" s="72">
        <v>-0.4</v>
      </c>
      <c r="L141" s="8"/>
      <c r="M141" s="1"/>
      <c r="N141" s="1"/>
      <c r="O141" s="1"/>
      <c r="P141" s="1"/>
      <c r="Q141" s="1"/>
      <c r="R141" s="1"/>
    </row>
    <row r="142" spans="1:18" ht="12.75">
      <c r="A142" s="19" t="s">
        <v>119</v>
      </c>
      <c r="B142" s="31">
        <v>4839</v>
      </c>
      <c r="C142" s="31">
        <v>5976.3</v>
      </c>
      <c r="D142" s="31">
        <v>5976.3</v>
      </c>
      <c r="E142" s="39">
        <f t="shared" si="11"/>
        <v>100</v>
      </c>
      <c r="F142" s="31">
        <v>5306.5</v>
      </c>
      <c r="G142" s="39">
        <f t="shared" si="12"/>
        <v>1.1262225572411195</v>
      </c>
      <c r="H142" s="31">
        <v>3421</v>
      </c>
      <c r="I142" s="31">
        <v>3421</v>
      </c>
      <c r="J142" s="40">
        <f t="shared" si="13"/>
        <v>100</v>
      </c>
      <c r="K142" s="72">
        <v>0</v>
      </c>
      <c r="L142" s="8"/>
      <c r="M142" s="1"/>
      <c r="N142" s="1"/>
      <c r="O142" s="1"/>
      <c r="P142" s="1"/>
      <c r="Q142" s="1"/>
      <c r="R142" s="1"/>
    </row>
    <row r="143" spans="1:18" ht="12.75">
      <c r="A143" s="19" t="s">
        <v>120</v>
      </c>
      <c r="B143" s="31">
        <v>3897</v>
      </c>
      <c r="C143" s="31">
        <v>4176</v>
      </c>
      <c r="D143" s="31">
        <v>4176</v>
      </c>
      <c r="E143" s="39">
        <f t="shared" si="11"/>
        <v>100</v>
      </c>
      <c r="F143" s="31">
        <v>4107</v>
      </c>
      <c r="G143" s="39">
        <f t="shared" si="12"/>
        <v>1.016800584368152</v>
      </c>
      <c r="H143" s="31">
        <v>2568</v>
      </c>
      <c r="I143" s="31">
        <v>2568</v>
      </c>
      <c r="J143" s="40">
        <f t="shared" si="13"/>
        <v>100</v>
      </c>
      <c r="K143" s="72">
        <v>-0.2</v>
      </c>
      <c r="L143" s="8"/>
      <c r="M143" s="1"/>
      <c r="N143" s="1"/>
      <c r="O143" s="1"/>
      <c r="P143" s="1"/>
      <c r="Q143" s="1"/>
      <c r="R143" s="1"/>
    </row>
    <row r="144" spans="1:18" ht="12.75">
      <c r="A144" s="19" t="s">
        <v>121</v>
      </c>
      <c r="B144" s="31">
        <v>1420</v>
      </c>
      <c r="C144" s="31">
        <v>1522.4</v>
      </c>
      <c r="D144" s="31">
        <v>1522.4</v>
      </c>
      <c r="E144" s="39">
        <f t="shared" si="11"/>
        <v>100</v>
      </c>
      <c r="F144" s="31">
        <v>1485.5</v>
      </c>
      <c r="G144" s="39">
        <f t="shared" si="12"/>
        <v>1.024840121171323</v>
      </c>
      <c r="H144" s="31">
        <v>911</v>
      </c>
      <c r="I144" s="31">
        <v>911</v>
      </c>
      <c r="J144" s="40">
        <f t="shared" si="13"/>
        <v>100</v>
      </c>
      <c r="K144" s="72">
        <v>0.1</v>
      </c>
      <c r="L144" s="8"/>
      <c r="M144" s="1"/>
      <c r="N144" s="1"/>
      <c r="O144" s="1"/>
      <c r="P144" s="1"/>
      <c r="Q144" s="1"/>
      <c r="R144" s="1"/>
    </row>
    <row r="145" spans="1:18" ht="12.75">
      <c r="A145" s="19" t="s">
        <v>122</v>
      </c>
      <c r="B145" s="31">
        <v>2904</v>
      </c>
      <c r="C145" s="31">
        <v>3301.7</v>
      </c>
      <c r="D145" s="31">
        <v>3301.7</v>
      </c>
      <c r="E145" s="39">
        <f t="shared" si="11"/>
        <v>100</v>
      </c>
      <c r="F145" s="31">
        <v>3404.9</v>
      </c>
      <c r="G145" s="39">
        <f t="shared" si="12"/>
        <v>0.9696907398161473</v>
      </c>
      <c r="H145" s="31">
        <v>1945</v>
      </c>
      <c r="I145" s="31">
        <v>1945</v>
      </c>
      <c r="J145" s="40">
        <f t="shared" si="13"/>
        <v>100</v>
      </c>
      <c r="K145" s="72">
        <v>-0.4</v>
      </c>
      <c r="L145" s="8"/>
      <c r="M145" s="1"/>
      <c r="N145" s="1"/>
      <c r="O145" s="1"/>
      <c r="P145" s="1"/>
      <c r="Q145" s="1"/>
      <c r="R145" s="1"/>
    </row>
    <row r="146" spans="1:18" ht="12.75">
      <c r="A146" s="19" t="s">
        <v>123</v>
      </c>
      <c r="B146" s="31">
        <v>4183</v>
      </c>
      <c r="C146" s="31">
        <v>4569</v>
      </c>
      <c r="D146" s="31">
        <v>4569</v>
      </c>
      <c r="E146" s="39">
        <f t="shared" si="11"/>
        <v>100</v>
      </c>
      <c r="F146" s="31">
        <v>4269</v>
      </c>
      <c r="G146" s="39">
        <f t="shared" si="12"/>
        <v>1.0702740688685874</v>
      </c>
      <c r="H146" s="31">
        <v>2772</v>
      </c>
      <c r="I146" s="31">
        <v>2772</v>
      </c>
      <c r="J146" s="40">
        <f t="shared" si="13"/>
        <v>100</v>
      </c>
      <c r="K146" s="72">
        <v>-0.3</v>
      </c>
      <c r="L146" s="8"/>
      <c r="M146" s="1"/>
      <c r="N146" s="1"/>
      <c r="O146" s="1"/>
      <c r="P146" s="1"/>
      <c r="Q146" s="1"/>
      <c r="R146" s="1"/>
    </row>
    <row r="147" spans="1:18" ht="12.75">
      <c r="A147" s="19" t="s">
        <v>124</v>
      </c>
      <c r="B147" s="31">
        <v>4286</v>
      </c>
      <c r="C147" s="31">
        <v>4552</v>
      </c>
      <c r="D147" s="31">
        <v>4552</v>
      </c>
      <c r="E147" s="39">
        <f t="shared" si="11"/>
        <v>100</v>
      </c>
      <c r="F147" s="31">
        <v>4326</v>
      </c>
      <c r="G147" s="39">
        <f t="shared" si="12"/>
        <v>1.0522422561257512</v>
      </c>
      <c r="H147" s="31">
        <v>2911</v>
      </c>
      <c r="I147" s="31">
        <v>2911</v>
      </c>
      <c r="J147" s="40">
        <f t="shared" si="13"/>
        <v>100</v>
      </c>
      <c r="K147" s="72">
        <v>0</v>
      </c>
      <c r="L147" s="8"/>
      <c r="M147" s="1"/>
      <c r="N147" s="1"/>
      <c r="O147" s="1"/>
      <c r="P147" s="1"/>
      <c r="Q147" s="1"/>
      <c r="R147" s="1"/>
    </row>
    <row r="148" spans="1:18" ht="12.75">
      <c r="A148" s="21" t="s">
        <v>216</v>
      </c>
      <c r="B148" s="30">
        <v>62620</v>
      </c>
      <c r="C148" s="30">
        <v>68798.2</v>
      </c>
      <c r="D148" s="30">
        <v>68798.2</v>
      </c>
      <c r="E148" s="47">
        <f aca="true" t="shared" si="14" ref="E148:E209">SUM(D148/C148)*100</f>
        <v>100</v>
      </c>
      <c r="F148" s="30">
        <v>65637</v>
      </c>
      <c r="G148" s="47">
        <f aca="true" t="shared" si="15" ref="G148:G209">SUM(D148/F148)</f>
        <v>1.0481618599265659</v>
      </c>
      <c r="H148" s="30">
        <v>45224</v>
      </c>
      <c r="I148" s="30">
        <v>45224</v>
      </c>
      <c r="J148" s="47">
        <f aca="true" t="shared" si="16" ref="J148:J209">SUM(I148/H148)*100</f>
        <v>100</v>
      </c>
      <c r="K148" s="76">
        <v>-12.46</v>
      </c>
      <c r="L148" s="8"/>
      <c r="M148" s="1"/>
      <c r="N148" s="1"/>
      <c r="O148" s="1"/>
      <c r="P148" s="1"/>
      <c r="Q148" s="1"/>
      <c r="R148" s="1"/>
    </row>
    <row r="149" spans="1:18" ht="12.75">
      <c r="A149" s="19" t="s">
        <v>217</v>
      </c>
      <c r="B149" s="31">
        <v>22169</v>
      </c>
      <c r="C149" s="31">
        <v>25246</v>
      </c>
      <c r="D149" s="31">
        <v>25246</v>
      </c>
      <c r="E149" s="47">
        <f t="shared" si="14"/>
        <v>100</v>
      </c>
      <c r="F149" s="31">
        <v>25076</v>
      </c>
      <c r="G149" s="47">
        <f t="shared" si="15"/>
        <v>1.0067793906524167</v>
      </c>
      <c r="H149" s="31">
        <v>14950</v>
      </c>
      <c r="I149" s="31">
        <v>14950</v>
      </c>
      <c r="J149" s="47">
        <f t="shared" si="16"/>
        <v>100</v>
      </c>
      <c r="K149" s="59">
        <v>-3.34</v>
      </c>
      <c r="L149" s="8"/>
      <c r="M149" s="1"/>
      <c r="N149" s="1"/>
      <c r="O149" s="1"/>
      <c r="P149" s="1"/>
      <c r="Q149" s="1"/>
      <c r="R149" s="1"/>
    </row>
    <row r="150" spans="1:18" ht="12.75">
      <c r="A150" s="19" t="s">
        <v>218</v>
      </c>
      <c r="B150" s="31">
        <v>8840</v>
      </c>
      <c r="C150" s="31">
        <v>11748.3</v>
      </c>
      <c r="D150" s="31">
        <v>11748.3</v>
      </c>
      <c r="E150" s="47">
        <f t="shared" si="14"/>
        <v>100</v>
      </c>
      <c r="F150" s="31">
        <v>11656</v>
      </c>
      <c r="G150" s="47">
        <f t="shared" si="15"/>
        <v>1.0079186684969115</v>
      </c>
      <c r="H150" s="31">
        <v>5768</v>
      </c>
      <c r="I150" s="31">
        <v>5768</v>
      </c>
      <c r="J150" s="47">
        <f t="shared" si="16"/>
        <v>100</v>
      </c>
      <c r="K150" s="59">
        <v>-1.14</v>
      </c>
      <c r="L150" s="8"/>
      <c r="M150" s="1"/>
      <c r="N150" s="1"/>
      <c r="O150" s="1"/>
      <c r="P150" s="1"/>
      <c r="Q150" s="1"/>
      <c r="R150" s="1"/>
    </row>
    <row r="151" spans="1:18" ht="12.75">
      <c r="A151" s="19" t="s">
        <v>219</v>
      </c>
      <c r="B151" s="31">
        <v>49207</v>
      </c>
      <c r="C151" s="31">
        <v>53331</v>
      </c>
      <c r="D151" s="31">
        <v>53331</v>
      </c>
      <c r="E151" s="47">
        <f t="shared" si="14"/>
        <v>100</v>
      </c>
      <c r="F151" s="31">
        <v>48945.5</v>
      </c>
      <c r="G151" s="47">
        <f t="shared" si="15"/>
        <v>1.0895996567610915</v>
      </c>
      <c r="H151" s="31">
        <v>32068</v>
      </c>
      <c r="I151" s="49">
        <v>32068</v>
      </c>
      <c r="J151" s="47">
        <f t="shared" si="16"/>
        <v>100</v>
      </c>
      <c r="K151" s="59">
        <v>1.98</v>
      </c>
      <c r="L151" s="8"/>
      <c r="M151" s="1"/>
      <c r="N151" s="1"/>
      <c r="O151" s="1"/>
      <c r="P151" s="1"/>
      <c r="Q151" s="1"/>
      <c r="R151" s="1"/>
    </row>
    <row r="152" spans="1:18" ht="12.75">
      <c r="A152" s="19" t="s">
        <v>220</v>
      </c>
      <c r="B152" s="31">
        <v>20371</v>
      </c>
      <c r="C152" s="31">
        <v>22714.6</v>
      </c>
      <c r="D152" s="31">
        <v>22714.6</v>
      </c>
      <c r="E152" s="47">
        <f t="shared" si="14"/>
        <v>100</v>
      </c>
      <c r="F152" s="31">
        <v>20879</v>
      </c>
      <c r="G152" s="47">
        <f t="shared" si="15"/>
        <v>1.0879160879352459</v>
      </c>
      <c r="H152" s="31">
        <v>14017</v>
      </c>
      <c r="I152" s="31">
        <v>14017</v>
      </c>
      <c r="J152" s="47">
        <f t="shared" si="16"/>
        <v>100</v>
      </c>
      <c r="K152" s="59">
        <v>-1.39</v>
      </c>
      <c r="L152" s="8"/>
      <c r="M152" s="1"/>
      <c r="N152" s="1"/>
      <c r="O152" s="1"/>
      <c r="P152" s="1"/>
      <c r="Q152" s="1"/>
      <c r="R152" s="1"/>
    </row>
    <row r="153" spans="1:18" ht="12.75">
      <c r="A153" s="19" t="s">
        <v>221</v>
      </c>
      <c r="B153" s="31">
        <v>28270.4</v>
      </c>
      <c r="C153" s="31">
        <v>31550</v>
      </c>
      <c r="D153" s="31">
        <v>31550</v>
      </c>
      <c r="E153" s="47">
        <f t="shared" si="14"/>
        <v>100</v>
      </c>
      <c r="F153" s="31">
        <v>25827</v>
      </c>
      <c r="G153" s="47">
        <f t="shared" si="15"/>
        <v>1.2215898091144926</v>
      </c>
      <c r="H153" s="31">
        <v>18549</v>
      </c>
      <c r="I153" s="31">
        <v>18549</v>
      </c>
      <c r="J153" s="47">
        <f t="shared" si="16"/>
        <v>100</v>
      </c>
      <c r="K153" s="59">
        <v>-5</v>
      </c>
      <c r="L153" s="8"/>
      <c r="M153" s="1"/>
      <c r="N153" s="1"/>
      <c r="O153" s="1"/>
      <c r="P153" s="1"/>
      <c r="Q153" s="1"/>
      <c r="R153" s="1"/>
    </row>
    <row r="154" spans="1:18" ht="12.75">
      <c r="A154" s="19" t="s">
        <v>222</v>
      </c>
      <c r="B154" s="31">
        <v>15461</v>
      </c>
      <c r="C154" s="31">
        <v>17006</v>
      </c>
      <c r="D154" s="31">
        <v>17006</v>
      </c>
      <c r="E154" s="47">
        <f t="shared" si="14"/>
        <v>100</v>
      </c>
      <c r="F154" s="31">
        <v>16312</v>
      </c>
      <c r="G154" s="47">
        <f t="shared" si="15"/>
        <v>1.042545365375184</v>
      </c>
      <c r="H154" s="31">
        <v>10350</v>
      </c>
      <c r="I154" s="31">
        <v>10350</v>
      </c>
      <c r="J154" s="47">
        <f t="shared" si="16"/>
        <v>100</v>
      </c>
      <c r="K154" s="59">
        <v>-1.42</v>
      </c>
      <c r="L154" s="8"/>
      <c r="M154" s="1"/>
      <c r="N154" s="1"/>
      <c r="O154" s="1"/>
      <c r="P154" s="1"/>
      <c r="Q154" s="1"/>
      <c r="R154" s="1"/>
    </row>
    <row r="155" spans="1:18" ht="12.75">
      <c r="A155" s="19" t="s">
        <v>223</v>
      </c>
      <c r="B155" s="31">
        <v>18475</v>
      </c>
      <c r="C155" s="31">
        <v>21690</v>
      </c>
      <c r="D155" s="31">
        <v>21690</v>
      </c>
      <c r="E155" s="47">
        <f t="shared" si="14"/>
        <v>100</v>
      </c>
      <c r="F155" s="31">
        <v>19026</v>
      </c>
      <c r="G155" s="47">
        <f t="shared" si="15"/>
        <v>1.1400189214758751</v>
      </c>
      <c r="H155" s="31">
        <v>12227</v>
      </c>
      <c r="I155" s="31">
        <v>12227</v>
      </c>
      <c r="J155" s="47">
        <f t="shared" si="16"/>
        <v>100</v>
      </c>
      <c r="K155" s="59">
        <v>-1.3</v>
      </c>
      <c r="L155" s="8"/>
      <c r="M155" s="1"/>
      <c r="N155" s="1"/>
      <c r="O155" s="1"/>
      <c r="P155" s="1"/>
      <c r="Q155" s="1"/>
      <c r="R155" s="1"/>
    </row>
    <row r="156" spans="1:18" ht="12.75">
      <c r="A156" s="19" t="s">
        <v>224</v>
      </c>
      <c r="B156" s="31">
        <v>17000</v>
      </c>
      <c r="C156" s="31">
        <v>19424</v>
      </c>
      <c r="D156" s="31">
        <v>19424</v>
      </c>
      <c r="E156" s="47">
        <f t="shared" si="14"/>
        <v>100</v>
      </c>
      <c r="F156" s="31">
        <v>18203.2</v>
      </c>
      <c r="G156" s="47">
        <f t="shared" si="15"/>
        <v>1.067065131405467</v>
      </c>
      <c r="H156" s="31">
        <v>11969</v>
      </c>
      <c r="I156" s="31">
        <v>11969</v>
      </c>
      <c r="J156" s="47">
        <f t="shared" si="16"/>
        <v>100</v>
      </c>
      <c r="K156" s="59">
        <v>1.8</v>
      </c>
      <c r="L156" s="8"/>
      <c r="M156" s="1"/>
      <c r="N156" s="1"/>
      <c r="O156" s="1"/>
      <c r="P156" s="1"/>
      <c r="Q156" s="1"/>
      <c r="R156" s="1"/>
    </row>
    <row r="157" spans="1:18" ht="13.5" thickBot="1">
      <c r="A157" s="65" t="s">
        <v>225</v>
      </c>
      <c r="B157" s="66">
        <v>22595</v>
      </c>
      <c r="C157" s="66">
        <v>26144.9</v>
      </c>
      <c r="D157" s="66">
        <v>26144.9</v>
      </c>
      <c r="E157" s="86">
        <f t="shared" si="14"/>
        <v>100</v>
      </c>
      <c r="F157" s="66">
        <v>24544.9</v>
      </c>
      <c r="G157" s="86">
        <f t="shared" si="15"/>
        <v>1.06518665792079</v>
      </c>
      <c r="H157" s="66">
        <v>13758</v>
      </c>
      <c r="I157" s="66">
        <v>13758</v>
      </c>
      <c r="J157" s="86">
        <f t="shared" si="16"/>
        <v>100</v>
      </c>
      <c r="K157" s="77">
        <v>-2.74</v>
      </c>
      <c r="L157" s="8"/>
      <c r="M157" s="1"/>
      <c r="N157" s="1"/>
      <c r="O157" s="1"/>
      <c r="P157" s="1"/>
      <c r="Q157" s="1"/>
      <c r="R157" s="1"/>
    </row>
    <row r="158" spans="1:18" ht="13.5" thickTop="1">
      <c r="A158" s="8"/>
      <c r="B158" s="78"/>
      <c r="C158" s="78"/>
      <c r="D158" s="78"/>
      <c r="E158" s="81"/>
      <c r="F158" s="78"/>
      <c r="G158" s="81"/>
      <c r="H158" s="78"/>
      <c r="I158" s="78"/>
      <c r="J158" s="81"/>
      <c r="K158" s="78"/>
      <c r="L158" s="8"/>
      <c r="M158" s="1"/>
      <c r="N158" s="1"/>
      <c r="O158" s="1"/>
      <c r="P158" s="1"/>
      <c r="Q158" s="1"/>
      <c r="R158" s="1"/>
    </row>
    <row r="159" spans="1:18" ht="12.75">
      <c r="A159" s="8"/>
      <c r="B159" s="78"/>
      <c r="C159" s="78"/>
      <c r="D159" s="78"/>
      <c r="E159" s="81"/>
      <c r="F159" s="78"/>
      <c r="G159" s="81"/>
      <c r="H159" s="78"/>
      <c r="I159" s="78"/>
      <c r="J159" s="81"/>
      <c r="K159" s="78"/>
      <c r="L159" s="8"/>
      <c r="M159" s="1"/>
      <c r="N159" s="1"/>
      <c r="O159" s="1"/>
      <c r="P159" s="1"/>
      <c r="Q159" s="1"/>
      <c r="R159" s="1"/>
    </row>
    <row r="160" spans="2:18" ht="12.75">
      <c r="B160" s="164"/>
      <c r="C160" s="164"/>
      <c r="D160" s="164"/>
      <c r="E160" s="173"/>
      <c r="F160" s="164"/>
      <c r="G160" s="173"/>
      <c r="H160" s="164"/>
      <c r="I160" s="164"/>
      <c r="J160" s="173"/>
      <c r="K160" s="174"/>
      <c r="L160" s="8"/>
      <c r="M160" s="1"/>
      <c r="N160" s="1"/>
      <c r="O160" s="1"/>
      <c r="P160" s="1"/>
      <c r="Q160" s="1"/>
      <c r="R160" s="1"/>
    </row>
    <row r="161" spans="1:18" ht="13.5" thickBo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 t="s">
        <v>14</v>
      </c>
      <c r="L161" s="8"/>
      <c r="M161" s="1"/>
      <c r="N161" s="1"/>
      <c r="O161" s="1"/>
      <c r="P161" s="1"/>
      <c r="Q161" s="1"/>
      <c r="R161" s="1"/>
    </row>
    <row r="162" spans="1:18" ht="14.25" thickBot="1" thickTop="1">
      <c r="A162" s="15" t="s">
        <v>12</v>
      </c>
      <c r="B162" s="245" t="s">
        <v>13</v>
      </c>
      <c r="C162" s="246"/>
      <c r="D162" s="246"/>
      <c r="E162" s="246"/>
      <c r="F162" s="246"/>
      <c r="G162" s="247"/>
      <c r="H162" s="245" t="s">
        <v>8</v>
      </c>
      <c r="I162" s="248"/>
      <c r="J162" s="248"/>
      <c r="K162" s="249"/>
      <c r="L162" s="8"/>
      <c r="M162" s="1"/>
      <c r="N162" s="1"/>
      <c r="O162" s="1"/>
      <c r="P162" s="1"/>
      <c r="Q162" s="1"/>
      <c r="R162" s="1"/>
    </row>
    <row r="163" spans="1:18" ht="12.75">
      <c r="A163" s="16"/>
      <c r="B163" s="7" t="s">
        <v>175</v>
      </c>
      <c r="C163" s="7" t="s">
        <v>176</v>
      </c>
      <c r="D163" s="7" t="s">
        <v>1</v>
      </c>
      <c r="E163" s="9" t="s">
        <v>2</v>
      </c>
      <c r="F163" s="7" t="s">
        <v>1</v>
      </c>
      <c r="G163" s="7" t="s">
        <v>3</v>
      </c>
      <c r="H163" s="7" t="s">
        <v>9</v>
      </c>
      <c r="I163" s="7" t="s">
        <v>1</v>
      </c>
      <c r="J163" s="7" t="s">
        <v>2</v>
      </c>
      <c r="K163" s="17" t="s">
        <v>5</v>
      </c>
      <c r="L163" s="8"/>
      <c r="M163" s="1"/>
      <c r="N163" s="1"/>
      <c r="O163" s="1"/>
      <c r="P163" s="1"/>
      <c r="Q163" s="1"/>
      <c r="R163" s="1"/>
    </row>
    <row r="164" spans="1:18" ht="12.75">
      <c r="A164" s="18"/>
      <c r="B164" s="5"/>
      <c r="C164" s="5"/>
      <c r="D164" s="6" t="s">
        <v>7</v>
      </c>
      <c r="E164" s="9" t="s">
        <v>174</v>
      </c>
      <c r="F164" s="6" t="s">
        <v>7</v>
      </c>
      <c r="G164" s="7" t="s">
        <v>177</v>
      </c>
      <c r="H164" s="7" t="s">
        <v>10</v>
      </c>
      <c r="I164" s="10" t="s">
        <v>7</v>
      </c>
      <c r="J164" s="7"/>
      <c r="K164" s="17" t="s">
        <v>6</v>
      </c>
      <c r="L164" s="8"/>
      <c r="M164" s="1"/>
      <c r="N164" s="1"/>
      <c r="O164" s="1"/>
      <c r="P164" s="1"/>
      <c r="Q164" s="1"/>
      <c r="R164" s="1"/>
    </row>
    <row r="165" spans="1:18" ht="13.5" thickBot="1">
      <c r="A165" s="23"/>
      <c r="B165" s="11"/>
      <c r="C165" s="11"/>
      <c r="D165" s="12">
        <v>38352</v>
      </c>
      <c r="E165" s="13"/>
      <c r="F165" s="12">
        <v>37986</v>
      </c>
      <c r="G165" s="24"/>
      <c r="H165" s="11" t="s">
        <v>4</v>
      </c>
      <c r="I165" s="12">
        <v>38352</v>
      </c>
      <c r="J165" s="11"/>
      <c r="K165" s="25" t="s">
        <v>11</v>
      </c>
      <c r="L165" s="8"/>
      <c r="M165" s="1"/>
      <c r="N165" s="1"/>
      <c r="O165" s="1"/>
      <c r="P165" s="1"/>
      <c r="Q165" s="1"/>
      <c r="R165" s="1"/>
    </row>
    <row r="166" spans="1:18" ht="13.5" thickTop="1">
      <c r="A166" s="145" t="s">
        <v>226</v>
      </c>
      <c r="B166" s="146">
        <v>19292</v>
      </c>
      <c r="C166" s="146">
        <v>22058</v>
      </c>
      <c r="D166" s="146">
        <v>22058</v>
      </c>
      <c r="E166" s="159">
        <f>SUM(D166/C166)*100</f>
        <v>100</v>
      </c>
      <c r="F166" s="146">
        <v>20502.5</v>
      </c>
      <c r="G166" s="159">
        <f>SUM(D166/F166)</f>
        <v>1.0758687964882332</v>
      </c>
      <c r="H166" s="146">
        <v>11787</v>
      </c>
      <c r="I166" s="146">
        <v>11787</v>
      </c>
      <c r="J166" s="159">
        <f>SUM(I166/H166)*100</f>
        <v>100</v>
      </c>
      <c r="K166" s="175">
        <v>-2.64</v>
      </c>
      <c r="L166" s="8"/>
      <c r="M166" s="1"/>
      <c r="N166" s="1"/>
      <c r="O166" s="1"/>
      <c r="P166" s="1"/>
      <c r="Q166" s="1"/>
      <c r="R166" s="1"/>
    </row>
    <row r="167" spans="1:18" ht="12.75">
      <c r="A167" s="21" t="s">
        <v>227</v>
      </c>
      <c r="B167" s="30">
        <v>19242</v>
      </c>
      <c r="C167" s="30">
        <v>21651.5</v>
      </c>
      <c r="D167" s="30">
        <v>21651.5</v>
      </c>
      <c r="E167" s="47">
        <f t="shared" si="14"/>
        <v>100</v>
      </c>
      <c r="F167" s="30">
        <v>20777.5</v>
      </c>
      <c r="G167" s="47">
        <f t="shared" si="15"/>
        <v>1.0420647334857418</v>
      </c>
      <c r="H167" s="30">
        <v>12131</v>
      </c>
      <c r="I167" s="30">
        <v>12131</v>
      </c>
      <c r="J167" s="47">
        <f t="shared" si="16"/>
        <v>100</v>
      </c>
      <c r="K167" s="76">
        <v>-1.21</v>
      </c>
      <c r="L167" s="8"/>
      <c r="M167" s="1"/>
      <c r="N167" s="1"/>
      <c r="O167" s="1"/>
      <c r="P167" s="1"/>
      <c r="Q167" s="1"/>
      <c r="R167" s="1"/>
    </row>
    <row r="168" spans="1:18" ht="12.75">
      <c r="A168" s="19" t="s">
        <v>228</v>
      </c>
      <c r="B168" s="31">
        <v>19523</v>
      </c>
      <c r="C168" s="31">
        <v>22680.7</v>
      </c>
      <c r="D168" s="31">
        <v>22680.7</v>
      </c>
      <c r="E168" s="47">
        <f t="shared" si="14"/>
        <v>100</v>
      </c>
      <c r="F168" s="31">
        <v>20894.7</v>
      </c>
      <c r="G168" s="47">
        <f t="shared" si="15"/>
        <v>1.0854762212427074</v>
      </c>
      <c r="H168" s="31">
        <v>12999</v>
      </c>
      <c r="I168" s="31">
        <v>12999</v>
      </c>
      <c r="J168" s="47">
        <f t="shared" si="16"/>
        <v>100</v>
      </c>
      <c r="K168" s="59">
        <v>-1.2</v>
      </c>
      <c r="L168" s="8"/>
      <c r="M168" s="1"/>
      <c r="N168" s="1"/>
      <c r="O168" s="1"/>
      <c r="P168" s="1"/>
      <c r="Q168" s="1"/>
      <c r="R168" s="1"/>
    </row>
    <row r="169" spans="1:18" ht="12.75">
      <c r="A169" s="19" t="s">
        <v>229</v>
      </c>
      <c r="B169" s="31">
        <v>14375</v>
      </c>
      <c r="C169" s="31">
        <v>15022</v>
      </c>
      <c r="D169" s="31">
        <v>15022</v>
      </c>
      <c r="E169" s="47">
        <f t="shared" si="14"/>
        <v>100</v>
      </c>
      <c r="F169" s="31">
        <v>14497</v>
      </c>
      <c r="G169" s="47">
        <f t="shared" si="15"/>
        <v>1.036214389183969</v>
      </c>
      <c r="H169" s="31">
        <v>9028</v>
      </c>
      <c r="I169" s="31">
        <v>9028</v>
      </c>
      <c r="J169" s="47">
        <f t="shared" si="16"/>
        <v>100</v>
      </c>
      <c r="K169" s="59">
        <v>0</v>
      </c>
      <c r="L169" s="8"/>
      <c r="M169" s="1"/>
      <c r="N169" s="1"/>
      <c r="O169" s="1"/>
      <c r="P169" s="1"/>
      <c r="Q169" s="1"/>
      <c r="R169" s="1"/>
    </row>
    <row r="170" spans="1:18" ht="12.75">
      <c r="A170" s="19" t="s">
        <v>230</v>
      </c>
      <c r="B170" s="31">
        <v>17501</v>
      </c>
      <c r="C170" s="31">
        <v>18335</v>
      </c>
      <c r="D170" s="31">
        <v>18335</v>
      </c>
      <c r="E170" s="47">
        <f t="shared" si="14"/>
        <v>100</v>
      </c>
      <c r="F170" s="31">
        <v>18711</v>
      </c>
      <c r="G170" s="47">
        <f t="shared" si="15"/>
        <v>0.9799048687937577</v>
      </c>
      <c r="H170" s="31">
        <v>10579</v>
      </c>
      <c r="I170" s="31">
        <v>10579</v>
      </c>
      <c r="J170" s="47">
        <f t="shared" si="16"/>
        <v>100</v>
      </c>
      <c r="K170" s="59">
        <v>-0.02</v>
      </c>
      <c r="L170" s="8"/>
      <c r="M170" s="1"/>
      <c r="N170" s="1"/>
      <c r="O170" s="1"/>
      <c r="P170" s="1"/>
      <c r="Q170" s="1"/>
      <c r="R170" s="1"/>
    </row>
    <row r="171" spans="1:18" ht="12.75">
      <c r="A171" s="19" t="s">
        <v>183</v>
      </c>
      <c r="B171" s="31">
        <v>32813</v>
      </c>
      <c r="C171" s="31">
        <v>38637.1</v>
      </c>
      <c r="D171" s="31">
        <v>38637.1</v>
      </c>
      <c r="E171" s="47">
        <f t="shared" si="14"/>
        <v>100</v>
      </c>
      <c r="F171" s="31">
        <v>34485.2</v>
      </c>
      <c r="G171" s="47">
        <f t="shared" si="15"/>
        <v>1.1203965759224248</v>
      </c>
      <c r="H171" s="31">
        <v>20282</v>
      </c>
      <c r="I171" s="31">
        <v>20282</v>
      </c>
      <c r="J171" s="47">
        <f t="shared" si="16"/>
        <v>100</v>
      </c>
      <c r="K171" s="59">
        <v>-3.26</v>
      </c>
      <c r="L171" s="8"/>
      <c r="M171" s="1"/>
      <c r="N171" s="1"/>
      <c r="O171" s="1"/>
      <c r="P171" s="1"/>
      <c r="Q171" s="1"/>
      <c r="R171" s="1"/>
    </row>
    <row r="172" spans="1:18" ht="12.75">
      <c r="A172" s="19" t="s">
        <v>231</v>
      </c>
      <c r="B172" s="31">
        <v>18265</v>
      </c>
      <c r="C172" s="31">
        <v>20648</v>
      </c>
      <c r="D172" s="114">
        <v>20648</v>
      </c>
      <c r="E172" s="47">
        <f t="shared" si="14"/>
        <v>100</v>
      </c>
      <c r="F172" s="114">
        <v>22314</v>
      </c>
      <c r="G172" s="47">
        <f t="shared" si="15"/>
        <v>0.9253383526037465</v>
      </c>
      <c r="H172" s="31">
        <v>14248</v>
      </c>
      <c r="I172" s="31">
        <v>14248</v>
      </c>
      <c r="J172" s="47">
        <f t="shared" si="16"/>
        <v>100</v>
      </c>
      <c r="K172" s="59">
        <v>-0.96</v>
      </c>
      <c r="L172" s="8"/>
      <c r="M172" s="1"/>
      <c r="N172" s="1"/>
      <c r="O172" s="1"/>
      <c r="P172" s="1"/>
      <c r="Q172" s="1"/>
      <c r="R172" s="1"/>
    </row>
    <row r="173" spans="1:18" ht="12.75">
      <c r="A173" s="19" t="s">
        <v>232</v>
      </c>
      <c r="B173" s="31">
        <v>20813</v>
      </c>
      <c r="C173" s="31">
        <v>21926</v>
      </c>
      <c r="D173" s="31">
        <v>21926</v>
      </c>
      <c r="E173" s="47">
        <f t="shared" si="14"/>
        <v>100</v>
      </c>
      <c r="F173" s="31">
        <v>23087.4</v>
      </c>
      <c r="G173" s="47">
        <f t="shared" si="15"/>
        <v>0.9496955049074386</v>
      </c>
      <c r="H173" s="31">
        <v>11859</v>
      </c>
      <c r="I173" s="31">
        <v>11859</v>
      </c>
      <c r="J173" s="47">
        <f t="shared" si="16"/>
        <v>100</v>
      </c>
      <c r="K173" s="59">
        <v>-1.14</v>
      </c>
      <c r="L173" s="8"/>
      <c r="M173" s="1"/>
      <c r="N173" s="1"/>
      <c r="O173" s="1"/>
      <c r="P173" s="1"/>
      <c r="Q173" s="1"/>
      <c r="R173" s="1"/>
    </row>
    <row r="174" spans="1:18" ht="12.75">
      <c r="A174" s="19" t="s">
        <v>233</v>
      </c>
      <c r="B174" s="31">
        <v>11088</v>
      </c>
      <c r="C174" s="31">
        <v>11552</v>
      </c>
      <c r="D174" s="31">
        <v>11552</v>
      </c>
      <c r="E174" s="47">
        <f t="shared" si="14"/>
        <v>100</v>
      </c>
      <c r="F174" s="31">
        <v>11571</v>
      </c>
      <c r="G174" s="47">
        <f t="shared" si="15"/>
        <v>0.9983579638752053</v>
      </c>
      <c r="H174" s="31">
        <v>6855</v>
      </c>
      <c r="I174" s="31">
        <v>6855</v>
      </c>
      <c r="J174" s="47">
        <f t="shared" si="16"/>
        <v>100</v>
      </c>
      <c r="K174" s="59">
        <v>-0.51</v>
      </c>
      <c r="L174" s="8"/>
      <c r="M174" s="1"/>
      <c r="N174" s="1"/>
      <c r="O174" s="1"/>
      <c r="P174" s="1"/>
      <c r="Q174" s="1"/>
      <c r="R174" s="1"/>
    </row>
    <row r="175" spans="1:18" ht="12.75">
      <c r="A175" s="19" t="s">
        <v>234</v>
      </c>
      <c r="B175" s="31">
        <v>24914</v>
      </c>
      <c r="C175" s="31">
        <v>29114.1</v>
      </c>
      <c r="D175" s="31">
        <v>29114.1</v>
      </c>
      <c r="E175" s="47">
        <f t="shared" si="14"/>
        <v>100</v>
      </c>
      <c r="F175" s="31">
        <v>26473</v>
      </c>
      <c r="G175" s="47">
        <f t="shared" si="15"/>
        <v>1.0997657991160805</v>
      </c>
      <c r="H175" s="31">
        <v>15856</v>
      </c>
      <c r="I175" s="31">
        <v>15856</v>
      </c>
      <c r="J175" s="47">
        <f t="shared" si="16"/>
        <v>100</v>
      </c>
      <c r="K175" s="59">
        <v>0.84</v>
      </c>
      <c r="L175" s="8"/>
      <c r="M175" s="1"/>
      <c r="N175" s="1"/>
      <c r="O175" s="1"/>
      <c r="P175" s="1"/>
      <c r="Q175" s="1"/>
      <c r="R175" s="1"/>
    </row>
    <row r="176" spans="1:18" ht="12.75">
      <c r="A176" s="19" t="s">
        <v>126</v>
      </c>
      <c r="B176" s="31">
        <v>13563</v>
      </c>
      <c r="C176" s="31">
        <v>11334</v>
      </c>
      <c r="D176" s="31">
        <v>11334</v>
      </c>
      <c r="E176" s="47">
        <f t="shared" si="14"/>
        <v>100</v>
      </c>
      <c r="F176" s="31">
        <v>13332</v>
      </c>
      <c r="G176" s="47">
        <f t="shared" si="15"/>
        <v>0.8501350135013501</v>
      </c>
      <c r="H176" s="31">
        <v>5886</v>
      </c>
      <c r="I176" s="31">
        <v>5886</v>
      </c>
      <c r="J176" s="47">
        <f t="shared" si="16"/>
        <v>100</v>
      </c>
      <c r="K176" s="59">
        <v>-4.51</v>
      </c>
      <c r="L176" s="8"/>
      <c r="M176" s="1"/>
      <c r="N176" s="1"/>
      <c r="O176" s="1"/>
      <c r="P176" s="1"/>
      <c r="Q176" s="1"/>
      <c r="R176" s="1"/>
    </row>
    <row r="177" spans="1:18" ht="12.75">
      <c r="A177" s="19" t="s">
        <v>235</v>
      </c>
      <c r="B177" s="31">
        <v>24537</v>
      </c>
      <c r="C177" s="31">
        <v>26421</v>
      </c>
      <c r="D177" s="31">
        <v>26421</v>
      </c>
      <c r="E177" s="47">
        <f t="shared" si="14"/>
        <v>100</v>
      </c>
      <c r="F177" s="31">
        <v>27356</v>
      </c>
      <c r="G177" s="47">
        <f t="shared" si="15"/>
        <v>0.9658210264658575</v>
      </c>
      <c r="H177" s="31">
        <v>13542</v>
      </c>
      <c r="I177" s="31">
        <v>13542</v>
      </c>
      <c r="J177" s="47">
        <f t="shared" si="16"/>
        <v>100</v>
      </c>
      <c r="K177" s="59">
        <v>-2.85</v>
      </c>
      <c r="L177" s="8"/>
      <c r="M177" s="1"/>
      <c r="N177" s="1"/>
      <c r="O177" s="1"/>
      <c r="P177" s="1"/>
      <c r="Q177" s="1"/>
      <c r="R177" s="1"/>
    </row>
    <row r="178" spans="1:18" ht="12.75">
      <c r="A178" s="19" t="s">
        <v>127</v>
      </c>
      <c r="B178" s="31">
        <v>29326</v>
      </c>
      <c r="C178" s="31">
        <v>32198.4</v>
      </c>
      <c r="D178" s="31">
        <v>32198.4</v>
      </c>
      <c r="E178" s="47">
        <f t="shared" si="14"/>
        <v>100</v>
      </c>
      <c r="F178" s="31">
        <v>29877</v>
      </c>
      <c r="G178" s="47">
        <f t="shared" si="15"/>
        <v>1.0776985641128627</v>
      </c>
      <c r="H178" s="31">
        <v>17763</v>
      </c>
      <c r="I178" s="31">
        <v>17763</v>
      </c>
      <c r="J178" s="47">
        <f t="shared" si="16"/>
        <v>100</v>
      </c>
      <c r="K178" s="59">
        <v>-0.8</v>
      </c>
      <c r="L178" s="8"/>
      <c r="M178" s="1"/>
      <c r="N178" s="1"/>
      <c r="O178" s="1"/>
      <c r="P178" s="1"/>
      <c r="Q178" s="1"/>
      <c r="R178" s="1"/>
    </row>
    <row r="179" spans="1:18" ht="12.75">
      <c r="A179" s="19" t="s">
        <v>236</v>
      </c>
      <c r="B179" s="31">
        <v>20172</v>
      </c>
      <c r="C179" s="31">
        <v>22571</v>
      </c>
      <c r="D179" s="31">
        <v>22571</v>
      </c>
      <c r="E179" s="47">
        <f t="shared" si="14"/>
        <v>100</v>
      </c>
      <c r="F179" s="31">
        <v>23066</v>
      </c>
      <c r="G179" s="47">
        <f t="shared" si="15"/>
        <v>0.9785398421919709</v>
      </c>
      <c r="H179" s="31">
        <v>13422</v>
      </c>
      <c r="I179" s="31">
        <v>13422</v>
      </c>
      <c r="J179" s="47">
        <f t="shared" si="16"/>
        <v>100</v>
      </c>
      <c r="K179" s="59">
        <v>-2.12</v>
      </c>
      <c r="L179" s="8"/>
      <c r="M179" s="1"/>
      <c r="N179" s="1"/>
      <c r="O179" s="1"/>
      <c r="P179" s="1"/>
      <c r="Q179" s="1"/>
      <c r="R179" s="1"/>
    </row>
    <row r="180" spans="1:18" ht="12.75">
      <c r="A180" s="19" t="s">
        <v>237</v>
      </c>
      <c r="B180" s="31">
        <v>8812</v>
      </c>
      <c r="C180" s="31">
        <v>10845.6</v>
      </c>
      <c r="D180" s="31">
        <v>10845.6</v>
      </c>
      <c r="E180" s="47">
        <f t="shared" si="14"/>
        <v>100</v>
      </c>
      <c r="F180" s="31">
        <v>9087.7</v>
      </c>
      <c r="G180" s="47">
        <f t="shared" si="15"/>
        <v>1.1934372833610263</v>
      </c>
      <c r="H180" s="31">
        <v>6082</v>
      </c>
      <c r="I180" s="31">
        <v>6082</v>
      </c>
      <c r="J180" s="47">
        <f t="shared" si="16"/>
        <v>100</v>
      </c>
      <c r="K180" s="59">
        <v>-0.4</v>
      </c>
      <c r="L180" s="8"/>
      <c r="M180" s="1"/>
      <c r="N180" s="1"/>
      <c r="O180" s="1"/>
      <c r="P180" s="1"/>
      <c r="Q180" s="1"/>
      <c r="R180" s="1"/>
    </row>
    <row r="181" spans="1:18" ht="12.75">
      <c r="A181" s="19" t="s">
        <v>238</v>
      </c>
      <c r="B181" s="31">
        <v>18165</v>
      </c>
      <c r="C181" s="31">
        <v>19226</v>
      </c>
      <c r="D181" s="31">
        <v>19226</v>
      </c>
      <c r="E181" s="47">
        <f t="shared" si="14"/>
        <v>100</v>
      </c>
      <c r="F181" s="31">
        <v>18641</v>
      </c>
      <c r="G181" s="47">
        <f t="shared" si="15"/>
        <v>1.031382436564562</v>
      </c>
      <c r="H181" s="31">
        <v>10742</v>
      </c>
      <c r="I181" s="31">
        <v>10742</v>
      </c>
      <c r="J181" s="47">
        <f t="shared" si="16"/>
        <v>100</v>
      </c>
      <c r="K181" s="59">
        <v>-0.2</v>
      </c>
      <c r="L181" s="8"/>
      <c r="M181" s="1"/>
      <c r="N181" s="1"/>
      <c r="O181" s="1"/>
      <c r="P181" s="1"/>
      <c r="Q181" s="1"/>
      <c r="R181" s="1"/>
    </row>
    <row r="182" spans="1:18" ht="12.75">
      <c r="A182" s="19" t="s">
        <v>239</v>
      </c>
      <c r="B182" s="31">
        <v>16389</v>
      </c>
      <c r="C182" s="31">
        <v>16966.1</v>
      </c>
      <c r="D182" s="31">
        <v>16966.1</v>
      </c>
      <c r="E182" s="47">
        <f t="shared" si="14"/>
        <v>100</v>
      </c>
      <c r="F182" s="31">
        <v>17095.6</v>
      </c>
      <c r="G182" s="47">
        <f t="shared" si="15"/>
        <v>0.9924249514494958</v>
      </c>
      <c r="H182" s="31">
        <v>9301</v>
      </c>
      <c r="I182" s="31">
        <v>9301</v>
      </c>
      <c r="J182" s="47">
        <f t="shared" si="16"/>
        <v>100</v>
      </c>
      <c r="K182" s="59">
        <v>-2.42</v>
      </c>
      <c r="L182" s="8"/>
      <c r="M182" s="1"/>
      <c r="N182" s="1"/>
      <c r="O182" s="1"/>
      <c r="P182" s="1"/>
      <c r="Q182" s="1"/>
      <c r="R182" s="1"/>
    </row>
    <row r="183" spans="1:18" ht="12.75">
      <c r="A183" s="19" t="s">
        <v>240</v>
      </c>
      <c r="B183" s="31">
        <v>16804</v>
      </c>
      <c r="C183" s="31">
        <v>18218.1</v>
      </c>
      <c r="D183" s="31">
        <v>18218.1</v>
      </c>
      <c r="E183" s="47">
        <f t="shared" si="14"/>
        <v>100</v>
      </c>
      <c r="F183" s="31">
        <v>17142</v>
      </c>
      <c r="G183" s="47">
        <f t="shared" si="15"/>
        <v>1.062775638781939</v>
      </c>
      <c r="H183" s="31">
        <v>10533</v>
      </c>
      <c r="I183" s="31">
        <v>10533</v>
      </c>
      <c r="J183" s="47">
        <f t="shared" si="16"/>
        <v>100</v>
      </c>
      <c r="K183" s="59">
        <v>-0.9</v>
      </c>
      <c r="L183" s="8"/>
      <c r="M183" s="1"/>
      <c r="N183" s="1"/>
      <c r="O183" s="1"/>
      <c r="P183" s="1"/>
      <c r="Q183" s="1"/>
      <c r="R183" s="1"/>
    </row>
    <row r="184" spans="1:18" ht="12.75">
      <c r="A184" s="19" t="s">
        <v>281</v>
      </c>
      <c r="B184" s="31">
        <v>14604</v>
      </c>
      <c r="C184" s="31">
        <v>15318.8</v>
      </c>
      <c r="D184" s="31">
        <v>15318.8</v>
      </c>
      <c r="E184" s="47">
        <f t="shared" si="14"/>
        <v>100</v>
      </c>
      <c r="F184" s="31">
        <v>14889.4</v>
      </c>
      <c r="G184" s="47">
        <f t="shared" si="15"/>
        <v>1.0288393085013499</v>
      </c>
      <c r="H184" s="31">
        <v>8489</v>
      </c>
      <c r="I184" s="31">
        <v>8489</v>
      </c>
      <c r="J184" s="47">
        <f t="shared" si="16"/>
        <v>100</v>
      </c>
      <c r="K184" s="59">
        <v>-1.65</v>
      </c>
      <c r="L184" s="8"/>
      <c r="M184" s="1"/>
      <c r="N184" s="1"/>
      <c r="O184" s="1"/>
      <c r="P184" s="1"/>
      <c r="Q184" s="1"/>
      <c r="R184" s="1"/>
    </row>
    <row r="185" spans="1:18" ht="12.75">
      <c r="A185" s="27" t="s">
        <v>241</v>
      </c>
      <c r="B185" s="73">
        <v>23712</v>
      </c>
      <c r="C185" s="73">
        <v>26778</v>
      </c>
      <c r="D185" s="73">
        <v>26778</v>
      </c>
      <c r="E185" s="47">
        <f t="shared" si="14"/>
        <v>100</v>
      </c>
      <c r="F185" s="73">
        <v>27125.4</v>
      </c>
      <c r="G185" s="47">
        <f t="shared" si="15"/>
        <v>0.9871928155898161</v>
      </c>
      <c r="H185" s="73">
        <v>12874</v>
      </c>
      <c r="I185" s="73">
        <v>12874</v>
      </c>
      <c r="J185" s="47">
        <f t="shared" si="16"/>
        <v>100</v>
      </c>
      <c r="K185" s="162">
        <v>-2.29</v>
      </c>
      <c r="L185" s="8"/>
      <c r="M185" s="1"/>
      <c r="N185" s="1"/>
      <c r="O185" s="1"/>
      <c r="P185" s="1"/>
      <c r="Q185" s="1"/>
      <c r="R185" s="1"/>
    </row>
    <row r="186" spans="1:18" ht="12.75">
      <c r="A186" s="19" t="s">
        <v>242</v>
      </c>
      <c r="B186" s="31">
        <v>47565</v>
      </c>
      <c r="C186" s="31">
        <v>45298</v>
      </c>
      <c r="D186" s="31">
        <v>45298</v>
      </c>
      <c r="E186" s="41">
        <f t="shared" si="14"/>
        <v>100</v>
      </c>
      <c r="F186" s="31">
        <v>42490.6</v>
      </c>
      <c r="G186" s="47">
        <f t="shared" si="15"/>
        <v>1.066071083957393</v>
      </c>
      <c r="H186" s="31">
        <v>23302</v>
      </c>
      <c r="I186" s="31">
        <v>23302</v>
      </c>
      <c r="J186" s="41">
        <f t="shared" si="16"/>
        <v>100</v>
      </c>
      <c r="K186" s="59">
        <v>-2.68</v>
      </c>
      <c r="L186" s="8"/>
      <c r="M186" s="1"/>
      <c r="N186" s="1"/>
      <c r="O186" s="1"/>
      <c r="P186" s="1"/>
      <c r="Q186" s="1"/>
      <c r="R186" s="1"/>
    </row>
    <row r="187" spans="1:18" ht="12.75">
      <c r="A187" s="27" t="s">
        <v>243</v>
      </c>
      <c r="B187" s="73">
        <v>0</v>
      </c>
      <c r="C187" s="73">
        <v>250</v>
      </c>
      <c r="D187" s="73">
        <v>250</v>
      </c>
      <c r="E187" s="47">
        <f t="shared" si="14"/>
        <v>100</v>
      </c>
      <c r="F187" s="14">
        <v>168.3</v>
      </c>
      <c r="G187" s="47">
        <f t="shared" si="15"/>
        <v>1.4854426619132501</v>
      </c>
      <c r="H187" s="73">
        <v>53</v>
      </c>
      <c r="I187" s="73">
        <v>53</v>
      </c>
      <c r="J187" s="41">
        <f t="shared" si="16"/>
        <v>100</v>
      </c>
      <c r="K187" s="162">
        <v>0</v>
      </c>
      <c r="L187" s="8"/>
      <c r="M187" s="1"/>
      <c r="N187" s="1"/>
      <c r="O187" s="1"/>
      <c r="P187" s="1"/>
      <c r="Q187" s="1"/>
      <c r="R187" s="1"/>
    </row>
    <row r="188" spans="1:18" ht="12.75">
      <c r="A188" s="27" t="s">
        <v>244</v>
      </c>
      <c r="B188" s="73">
        <v>0</v>
      </c>
      <c r="C188" s="73">
        <v>10</v>
      </c>
      <c r="D188" s="74">
        <v>10</v>
      </c>
      <c r="E188" s="47">
        <f t="shared" si="14"/>
        <v>100</v>
      </c>
      <c r="F188" s="74">
        <v>8</v>
      </c>
      <c r="G188" s="47">
        <f t="shared" si="15"/>
        <v>1.25</v>
      </c>
      <c r="H188" s="73">
        <v>10</v>
      </c>
      <c r="I188" s="73">
        <v>10</v>
      </c>
      <c r="J188" s="41">
        <f t="shared" si="16"/>
        <v>100</v>
      </c>
      <c r="K188" s="162">
        <v>0</v>
      </c>
      <c r="L188" s="8"/>
      <c r="M188" s="1"/>
      <c r="N188" s="1"/>
      <c r="O188" s="1"/>
      <c r="P188" s="1"/>
      <c r="Q188" s="1"/>
      <c r="R188" s="1"/>
    </row>
    <row r="189" spans="1:18" ht="12.75">
      <c r="A189" s="27" t="s">
        <v>245</v>
      </c>
      <c r="B189" s="73">
        <v>12606</v>
      </c>
      <c r="C189" s="73">
        <v>13271</v>
      </c>
      <c r="D189" s="73">
        <v>13271</v>
      </c>
      <c r="E189" s="47">
        <f t="shared" si="14"/>
        <v>100</v>
      </c>
      <c r="F189" s="73">
        <v>12431</v>
      </c>
      <c r="G189" s="47">
        <f t="shared" si="15"/>
        <v>1.0675730029764299</v>
      </c>
      <c r="H189" s="73">
        <v>6694</v>
      </c>
      <c r="I189" s="73">
        <v>6694</v>
      </c>
      <c r="J189" s="47">
        <f t="shared" si="16"/>
        <v>100</v>
      </c>
      <c r="K189" s="162">
        <v>0.9</v>
      </c>
      <c r="L189" s="8"/>
      <c r="M189" s="1"/>
      <c r="N189" s="1"/>
      <c r="O189" s="1"/>
      <c r="P189" s="1"/>
      <c r="Q189" s="1"/>
      <c r="R189" s="1"/>
    </row>
    <row r="190" spans="1:18" ht="12.75">
      <c r="A190" s="27" t="s">
        <v>246</v>
      </c>
      <c r="B190" s="73">
        <v>7996</v>
      </c>
      <c r="C190" s="73">
        <v>14127</v>
      </c>
      <c r="D190" s="73">
        <v>14127</v>
      </c>
      <c r="E190" s="47">
        <f t="shared" si="14"/>
        <v>100</v>
      </c>
      <c r="F190" s="73">
        <v>8425</v>
      </c>
      <c r="G190" s="47">
        <f t="shared" si="15"/>
        <v>1.6767952522255194</v>
      </c>
      <c r="H190" s="73">
        <v>5408</v>
      </c>
      <c r="I190" s="73">
        <v>5408</v>
      </c>
      <c r="J190" s="47">
        <f t="shared" si="16"/>
        <v>100</v>
      </c>
      <c r="K190" s="162">
        <v>0.03</v>
      </c>
      <c r="L190" s="8"/>
      <c r="M190" s="1"/>
      <c r="N190" s="1"/>
      <c r="O190" s="1"/>
      <c r="P190" s="1"/>
      <c r="Q190" s="1"/>
      <c r="R190" s="1"/>
    </row>
    <row r="191" spans="1:18" ht="12.75">
      <c r="A191" s="27" t="s">
        <v>247</v>
      </c>
      <c r="B191" s="73">
        <v>2338</v>
      </c>
      <c r="C191" s="73">
        <v>1199</v>
      </c>
      <c r="D191" s="73">
        <v>1199</v>
      </c>
      <c r="E191" s="47">
        <f t="shared" si="14"/>
        <v>100</v>
      </c>
      <c r="F191" s="73">
        <v>2390</v>
      </c>
      <c r="G191" s="47">
        <f t="shared" si="15"/>
        <v>0.501673640167364</v>
      </c>
      <c r="H191" s="73">
        <v>584</v>
      </c>
      <c r="I191" s="73">
        <v>584</v>
      </c>
      <c r="J191" s="47">
        <f t="shared" si="16"/>
        <v>100</v>
      </c>
      <c r="K191" s="162">
        <v>0</v>
      </c>
      <c r="L191" s="8"/>
      <c r="M191" s="1"/>
      <c r="N191" s="1"/>
      <c r="O191" s="1"/>
      <c r="P191" s="1"/>
      <c r="Q191" s="1"/>
      <c r="R191" s="1"/>
    </row>
    <row r="192" spans="1:18" ht="12.75">
      <c r="A192" s="27" t="s">
        <v>248</v>
      </c>
      <c r="B192" s="73">
        <v>1627</v>
      </c>
      <c r="C192" s="73">
        <v>879</v>
      </c>
      <c r="D192" s="73">
        <v>879</v>
      </c>
      <c r="E192" s="47">
        <f t="shared" si="14"/>
        <v>100</v>
      </c>
      <c r="F192" s="73">
        <v>1617</v>
      </c>
      <c r="G192" s="47">
        <f t="shared" si="15"/>
        <v>0.5435992578849722</v>
      </c>
      <c r="H192" s="73">
        <v>462</v>
      </c>
      <c r="I192" s="73">
        <v>462</v>
      </c>
      <c r="J192" s="47">
        <f t="shared" si="16"/>
        <v>100</v>
      </c>
      <c r="K192" s="162">
        <v>0</v>
      </c>
      <c r="L192" s="8"/>
      <c r="M192" s="1"/>
      <c r="N192" s="1"/>
      <c r="O192" s="1"/>
      <c r="P192" s="1"/>
      <c r="Q192" s="1"/>
      <c r="R192" s="1"/>
    </row>
    <row r="193" spans="1:18" ht="12.75">
      <c r="A193" s="27" t="s">
        <v>249</v>
      </c>
      <c r="B193" s="73">
        <v>2005</v>
      </c>
      <c r="C193" s="73">
        <v>1103</v>
      </c>
      <c r="D193" s="73">
        <v>1103</v>
      </c>
      <c r="E193" s="47">
        <f t="shared" si="14"/>
        <v>100</v>
      </c>
      <c r="F193" s="73">
        <v>1943</v>
      </c>
      <c r="G193" s="47">
        <f t="shared" si="15"/>
        <v>0.5676788471435924</v>
      </c>
      <c r="H193" s="73">
        <v>532</v>
      </c>
      <c r="I193" s="73">
        <v>531.5</v>
      </c>
      <c r="J193" s="47">
        <f t="shared" si="16"/>
        <v>99.90601503759399</v>
      </c>
      <c r="K193" s="162">
        <v>0</v>
      </c>
      <c r="L193" s="8"/>
      <c r="M193" s="1"/>
      <c r="N193" s="1"/>
      <c r="O193" s="1"/>
      <c r="P193" s="1"/>
      <c r="Q193" s="1"/>
      <c r="R193" s="1"/>
    </row>
    <row r="194" spans="1:18" ht="12.75">
      <c r="A194" s="27" t="s">
        <v>250</v>
      </c>
      <c r="B194" s="73">
        <v>4997</v>
      </c>
      <c r="C194" s="73">
        <v>7062.5</v>
      </c>
      <c r="D194" s="73">
        <v>7062.5</v>
      </c>
      <c r="E194" s="47">
        <f t="shared" si="14"/>
        <v>100</v>
      </c>
      <c r="F194" s="73">
        <v>4641.6</v>
      </c>
      <c r="G194" s="47">
        <f t="shared" si="15"/>
        <v>1.5215658393657359</v>
      </c>
      <c r="H194" s="73">
        <v>1828</v>
      </c>
      <c r="I194" s="73">
        <v>1828</v>
      </c>
      <c r="J194" s="47">
        <f t="shared" si="16"/>
        <v>100</v>
      </c>
      <c r="K194" s="162">
        <v>-1.08</v>
      </c>
      <c r="L194" s="8"/>
      <c r="M194" s="1"/>
      <c r="N194" s="1"/>
      <c r="O194" s="1"/>
      <c r="P194" s="1"/>
      <c r="Q194" s="1"/>
      <c r="R194" s="1"/>
    </row>
    <row r="195" spans="1:18" ht="12.75">
      <c r="A195" s="19" t="s">
        <v>251</v>
      </c>
      <c r="B195" s="31">
        <v>0</v>
      </c>
      <c r="C195" s="31">
        <v>1688</v>
      </c>
      <c r="D195" s="31">
        <v>1688</v>
      </c>
      <c r="E195" s="41">
        <f t="shared" si="14"/>
        <v>100</v>
      </c>
      <c r="F195" s="73">
        <v>3144.4</v>
      </c>
      <c r="G195" s="47">
        <f t="shared" si="15"/>
        <v>0.5368273756519527</v>
      </c>
      <c r="H195" s="31">
        <v>18</v>
      </c>
      <c r="I195" s="31">
        <v>18</v>
      </c>
      <c r="J195" s="47">
        <f t="shared" si="16"/>
        <v>100</v>
      </c>
      <c r="K195" s="59">
        <v>0</v>
      </c>
      <c r="L195" s="8"/>
      <c r="M195" s="1"/>
      <c r="N195" s="1"/>
      <c r="O195" s="1"/>
      <c r="P195" s="1"/>
      <c r="Q195" s="1"/>
      <c r="R195" s="1"/>
    </row>
    <row r="196" spans="1:18" ht="12.75">
      <c r="A196" s="19" t="s">
        <v>252</v>
      </c>
      <c r="B196" s="31">
        <v>6037</v>
      </c>
      <c r="C196" s="31">
        <v>6700</v>
      </c>
      <c r="D196" s="31">
        <v>6700</v>
      </c>
      <c r="E196" s="41">
        <f t="shared" si="14"/>
        <v>100</v>
      </c>
      <c r="F196" s="31">
        <v>6307</v>
      </c>
      <c r="G196" s="47">
        <f t="shared" si="15"/>
        <v>1.062311717139686</v>
      </c>
      <c r="H196" s="31">
        <v>3602</v>
      </c>
      <c r="I196" s="31">
        <v>3602</v>
      </c>
      <c r="J196" s="41">
        <f t="shared" si="16"/>
        <v>100</v>
      </c>
      <c r="K196" s="59">
        <v>-0.3</v>
      </c>
      <c r="L196" s="8"/>
      <c r="M196" s="1"/>
      <c r="N196" s="1"/>
      <c r="O196" s="1"/>
      <c r="P196" s="1"/>
      <c r="Q196" s="1"/>
      <c r="R196" s="1"/>
    </row>
    <row r="197" spans="1:18" ht="13.5" thickBot="1">
      <c r="A197" s="65" t="s">
        <v>253</v>
      </c>
      <c r="B197" s="66">
        <v>5939</v>
      </c>
      <c r="C197" s="66">
        <v>6111</v>
      </c>
      <c r="D197" s="66">
        <v>6111</v>
      </c>
      <c r="E197" s="67">
        <f t="shared" si="14"/>
        <v>100</v>
      </c>
      <c r="F197" s="66">
        <v>5157</v>
      </c>
      <c r="G197" s="86">
        <f t="shared" si="15"/>
        <v>1.1849912739965096</v>
      </c>
      <c r="H197" s="66">
        <v>2970</v>
      </c>
      <c r="I197" s="66">
        <v>2970</v>
      </c>
      <c r="J197" s="67">
        <f t="shared" si="16"/>
        <v>100</v>
      </c>
      <c r="K197" s="77">
        <v>-0.82</v>
      </c>
      <c r="L197" s="8"/>
      <c r="M197" s="1"/>
      <c r="N197" s="1"/>
      <c r="O197" s="1"/>
      <c r="P197" s="1"/>
      <c r="Q197" s="1"/>
      <c r="R197" s="1"/>
    </row>
    <row r="198" spans="1:18" ht="13.5" thickTop="1">
      <c r="A198" s="8"/>
      <c r="B198" s="78"/>
      <c r="C198" s="78"/>
      <c r="D198" s="78"/>
      <c r="E198" s="81"/>
      <c r="F198" s="78"/>
      <c r="G198" s="81"/>
      <c r="H198" s="78"/>
      <c r="I198" s="78"/>
      <c r="J198" s="81"/>
      <c r="K198" s="78"/>
      <c r="L198" s="8"/>
      <c r="M198" s="1"/>
      <c r="N198" s="1"/>
      <c r="O198" s="1"/>
      <c r="P198" s="1"/>
      <c r="Q198" s="1"/>
      <c r="R198" s="1"/>
    </row>
    <row r="199" spans="1:18" ht="12.75">
      <c r="A199" s="8"/>
      <c r="B199" s="78"/>
      <c r="C199" s="78"/>
      <c r="D199" s="78"/>
      <c r="E199" s="81"/>
      <c r="F199" s="78"/>
      <c r="G199" s="81"/>
      <c r="H199" s="78"/>
      <c r="I199" s="78"/>
      <c r="J199" s="81"/>
      <c r="K199" s="78"/>
      <c r="L199" s="8"/>
      <c r="M199" s="1"/>
      <c r="N199" s="1"/>
      <c r="O199" s="1"/>
      <c r="P199" s="1"/>
      <c r="Q199" s="1"/>
      <c r="R199" s="1"/>
    </row>
    <row r="200" spans="1:18" ht="12.75">
      <c r="A200" s="8"/>
      <c r="B200" s="78"/>
      <c r="C200" s="78"/>
      <c r="D200" s="78"/>
      <c r="E200" s="81"/>
      <c r="F200" s="78"/>
      <c r="G200" s="81"/>
      <c r="H200" s="78"/>
      <c r="I200" s="78"/>
      <c r="J200" s="81"/>
      <c r="K200" s="78"/>
      <c r="L200" s="8"/>
      <c r="M200" s="1"/>
      <c r="N200" s="1"/>
      <c r="O200" s="1"/>
      <c r="P200" s="1"/>
      <c r="Q200" s="1"/>
      <c r="R200" s="1"/>
    </row>
    <row r="201" spans="2:18" ht="12.75">
      <c r="B201" s="164"/>
      <c r="C201" s="164"/>
      <c r="D201" s="164"/>
      <c r="E201" s="176"/>
      <c r="F201" s="164"/>
      <c r="G201" s="176"/>
      <c r="H201" s="164"/>
      <c r="I201" s="164"/>
      <c r="J201" s="176"/>
      <c r="K201" s="164"/>
      <c r="L201" s="8"/>
      <c r="M201" s="1"/>
      <c r="N201" s="1"/>
      <c r="O201" s="1"/>
      <c r="P201" s="1"/>
      <c r="Q201" s="1"/>
      <c r="R201" s="1"/>
    </row>
    <row r="202" spans="1:18" ht="13.5" thickBo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 t="s">
        <v>14</v>
      </c>
      <c r="L202" s="8"/>
      <c r="M202" s="1"/>
      <c r="N202" s="1"/>
      <c r="O202" s="1"/>
      <c r="P202" s="1"/>
      <c r="Q202" s="1"/>
      <c r="R202" s="1"/>
    </row>
    <row r="203" spans="1:18" ht="14.25" thickBot="1" thickTop="1">
      <c r="A203" s="15" t="s">
        <v>12</v>
      </c>
      <c r="B203" s="245" t="s">
        <v>13</v>
      </c>
      <c r="C203" s="246"/>
      <c r="D203" s="246"/>
      <c r="E203" s="246"/>
      <c r="F203" s="246"/>
      <c r="G203" s="247"/>
      <c r="H203" s="245" t="s">
        <v>8</v>
      </c>
      <c r="I203" s="248"/>
      <c r="J203" s="248"/>
      <c r="K203" s="249"/>
      <c r="L203" s="8"/>
      <c r="M203" s="1"/>
      <c r="N203" s="1"/>
      <c r="O203" s="1"/>
      <c r="P203" s="1"/>
      <c r="Q203" s="1"/>
      <c r="R203" s="1"/>
    </row>
    <row r="204" spans="1:18" ht="12.75">
      <c r="A204" s="16"/>
      <c r="B204" s="7" t="s">
        <v>175</v>
      </c>
      <c r="C204" s="7" t="s">
        <v>176</v>
      </c>
      <c r="D204" s="7" t="s">
        <v>1</v>
      </c>
      <c r="E204" s="9" t="s">
        <v>2</v>
      </c>
      <c r="F204" s="7" t="s">
        <v>1</v>
      </c>
      <c r="G204" s="7" t="s">
        <v>3</v>
      </c>
      <c r="H204" s="7" t="s">
        <v>9</v>
      </c>
      <c r="I204" s="7" t="s">
        <v>1</v>
      </c>
      <c r="J204" s="7" t="s">
        <v>2</v>
      </c>
      <c r="K204" s="17" t="s">
        <v>5</v>
      </c>
      <c r="L204" s="8"/>
      <c r="M204" s="1"/>
      <c r="N204" s="1"/>
      <c r="O204" s="1"/>
      <c r="P204" s="1"/>
      <c r="Q204" s="1"/>
      <c r="R204" s="1"/>
    </row>
    <row r="205" spans="1:18" ht="12.75">
      <c r="A205" s="18"/>
      <c r="B205" s="5"/>
      <c r="C205" s="5"/>
      <c r="D205" s="6" t="s">
        <v>7</v>
      </c>
      <c r="E205" s="9" t="s">
        <v>174</v>
      </c>
      <c r="F205" s="6" t="s">
        <v>7</v>
      </c>
      <c r="G205" s="7" t="s">
        <v>177</v>
      </c>
      <c r="H205" s="7" t="s">
        <v>10</v>
      </c>
      <c r="I205" s="10" t="s">
        <v>7</v>
      </c>
      <c r="J205" s="7"/>
      <c r="K205" s="17" t="s">
        <v>6</v>
      </c>
      <c r="L205" s="8"/>
      <c r="M205" s="1"/>
      <c r="N205" s="1"/>
      <c r="O205" s="1"/>
      <c r="P205" s="1"/>
      <c r="Q205" s="1"/>
      <c r="R205" s="1"/>
    </row>
    <row r="206" spans="1:18" ht="13.5" thickBot="1">
      <c r="A206" s="23"/>
      <c r="B206" s="11"/>
      <c r="C206" s="11"/>
      <c r="D206" s="12">
        <v>38352</v>
      </c>
      <c r="E206" s="13"/>
      <c r="F206" s="12">
        <v>37986</v>
      </c>
      <c r="G206" s="24"/>
      <c r="H206" s="11" t="s">
        <v>4</v>
      </c>
      <c r="I206" s="12">
        <v>38352</v>
      </c>
      <c r="J206" s="11"/>
      <c r="K206" s="25" t="s">
        <v>11</v>
      </c>
      <c r="L206" s="8"/>
      <c r="M206" s="1"/>
      <c r="N206" s="1"/>
      <c r="O206" s="1"/>
      <c r="P206" s="1"/>
      <c r="Q206" s="1"/>
      <c r="R206" s="1"/>
    </row>
    <row r="207" spans="1:18" ht="13.5" thickTop="1">
      <c r="A207" s="145" t="s">
        <v>184</v>
      </c>
      <c r="B207" s="146">
        <v>6987</v>
      </c>
      <c r="C207" s="146">
        <v>7436</v>
      </c>
      <c r="D207" s="146">
        <v>7436</v>
      </c>
      <c r="E207" s="159">
        <f>SUM(D207/C207)*100</f>
        <v>100</v>
      </c>
      <c r="F207" s="146">
        <v>6774</v>
      </c>
      <c r="G207" s="159">
        <f>SUM(D207/F207)</f>
        <v>1.0977266017124299</v>
      </c>
      <c r="H207" s="146">
        <v>4327</v>
      </c>
      <c r="I207" s="146">
        <v>4327</v>
      </c>
      <c r="J207" s="159">
        <f>SUM(I207/H207)*100</f>
        <v>100</v>
      </c>
      <c r="K207" s="175">
        <v>-0.14</v>
      </c>
      <c r="L207" s="8"/>
      <c r="M207" s="1"/>
      <c r="N207" s="1"/>
      <c r="O207" s="1"/>
      <c r="P207" s="1"/>
      <c r="Q207" s="1"/>
      <c r="R207" s="1"/>
    </row>
    <row r="208" spans="1:18" ht="12.75">
      <c r="A208" s="21" t="s">
        <v>185</v>
      </c>
      <c r="B208" s="30">
        <v>3778</v>
      </c>
      <c r="C208" s="30">
        <v>4192</v>
      </c>
      <c r="D208" s="30">
        <v>4192</v>
      </c>
      <c r="E208" s="47">
        <f t="shared" si="14"/>
        <v>100</v>
      </c>
      <c r="F208" s="30">
        <v>9871.2</v>
      </c>
      <c r="G208" s="47">
        <f t="shared" si="15"/>
        <v>0.424669746332766</v>
      </c>
      <c r="H208" s="30">
        <v>2528</v>
      </c>
      <c r="I208" s="30">
        <v>2528</v>
      </c>
      <c r="J208" s="47">
        <f t="shared" si="16"/>
        <v>100</v>
      </c>
      <c r="K208" s="76">
        <v>-0.9</v>
      </c>
      <c r="L208" s="8"/>
      <c r="M208" s="1"/>
      <c r="N208" s="1"/>
      <c r="O208" s="1"/>
      <c r="P208" s="1"/>
      <c r="Q208" s="1"/>
      <c r="R208" s="1"/>
    </row>
    <row r="209" spans="1:18" ht="12.75">
      <c r="A209" s="19" t="s">
        <v>254</v>
      </c>
      <c r="B209" s="31">
        <v>10558</v>
      </c>
      <c r="C209" s="31">
        <v>9164</v>
      </c>
      <c r="D209" s="31">
        <v>9164</v>
      </c>
      <c r="E209" s="41">
        <f t="shared" si="14"/>
        <v>100</v>
      </c>
      <c r="F209" s="31">
        <v>9639</v>
      </c>
      <c r="G209" s="47">
        <f t="shared" si="15"/>
        <v>0.9507210291524018</v>
      </c>
      <c r="H209" s="31">
        <v>6017</v>
      </c>
      <c r="I209" s="31">
        <v>6017</v>
      </c>
      <c r="J209" s="41">
        <f t="shared" si="16"/>
        <v>100</v>
      </c>
      <c r="K209" s="59">
        <v>0</v>
      </c>
      <c r="L209" s="8"/>
      <c r="M209" s="1"/>
      <c r="N209" s="1"/>
      <c r="O209" s="1"/>
      <c r="P209" s="1"/>
      <c r="Q209" s="1"/>
      <c r="R209" s="1"/>
    </row>
    <row r="210" spans="1:18" ht="12.75">
      <c r="A210" s="21" t="s">
        <v>128</v>
      </c>
      <c r="B210" s="119">
        <v>27314</v>
      </c>
      <c r="C210" s="42">
        <v>34028.5</v>
      </c>
      <c r="D210" s="120">
        <v>34028.5</v>
      </c>
      <c r="E210" s="121">
        <f>D210/C210*100</f>
        <v>100</v>
      </c>
      <c r="F210" s="120">
        <v>20341</v>
      </c>
      <c r="G210" s="122">
        <f aca="true" t="shared" si="17" ref="G210:G262">D210/F210</f>
        <v>1.6729020205496288</v>
      </c>
      <c r="H210" s="198">
        <v>20290</v>
      </c>
      <c r="I210" s="198">
        <v>20290</v>
      </c>
      <c r="J210" s="122">
        <f>I210/H210*100</f>
        <v>100</v>
      </c>
      <c r="K210" s="71">
        <v>-0.852</v>
      </c>
      <c r="L210" s="8"/>
      <c r="M210" s="1"/>
      <c r="N210" s="1"/>
      <c r="O210" s="1"/>
      <c r="P210" s="1"/>
      <c r="Q210" s="1"/>
      <c r="R210" s="1"/>
    </row>
    <row r="211" spans="1:18" ht="12.75">
      <c r="A211" s="19" t="s">
        <v>129</v>
      </c>
      <c r="B211" s="119">
        <v>9548</v>
      </c>
      <c r="C211" s="119">
        <v>11491</v>
      </c>
      <c r="D211" s="120">
        <v>11491</v>
      </c>
      <c r="E211" s="121">
        <f aca="true" t="shared" si="18" ref="E211:E262">D211/C211*100</f>
        <v>100</v>
      </c>
      <c r="F211" s="120">
        <v>10854</v>
      </c>
      <c r="G211" s="122">
        <f t="shared" si="17"/>
        <v>1.0586880412751059</v>
      </c>
      <c r="H211" s="198">
        <v>6374</v>
      </c>
      <c r="I211" s="198">
        <v>6374</v>
      </c>
      <c r="J211" s="122">
        <f aca="true" t="shared" si="19" ref="J211:J262">I211/H211*100</f>
        <v>100</v>
      </c>
      <c r="K211" s="71">
        <v>-1</v>
      </c>
      <c r="L211" s="8"/>
      <c r="M211" s="1"/>
      <c r="N211" s="1"/>
      <c r="O211" s="1"/>
      <c r="P211" s="1"/>
      <c r="Q211" s="1"/>
      <c r="R211" s="1"/>
    </row>
    <row r="212" spans="1:18" ht="12.75">
      <c r="A212" s="19" t="s">
        <v>130</v>
      </c>
      <c r="B212" s="119">
        <v>10518</v>
      </c>
      <c r="C212" s="119">
        <v>11581</v>
      </c>
      <c r="D212" s="120">
        <v>11581</v>
      </c>
      <c r="E212" s="121">
        <f t="shared" si="18"/>
        <v>100</v>
      </c>
      <c r="F212" s="120">
        <v>8225</v>
      </c>
      <c r="G212" s="122">
        <f t="shared" si="17"/>
        <v>1.4080243161094226</v>
      </c>
      <c r="H212" s="198">
        <v>6362</v>
      </c>
      <c r="I212" s="198">
        <v>6362</v>
      </c>
      <c r="J212" s="122">
        <f t="shared" si="19"/>
        <v>100</v>
      </c>
      <c r="K212" s="71">
        <v>0.81</v>
      </c>
      <c r="L212" s="8"/>
      <c r="M212" s="1"/>
      <c r="N212" s="1"/>
      <c r="O212" s="1"/>
      <c r="P212" s="1"/>
      <c r="Q212" s="1"/>
      <c r="R212" s="1"/>
    </row>
    <row r="213" spans="1:18" ht="12.75">
      <c r="A213" s="19" t="s">
        <v>131</v>
      </c>
      <c r="B213" s="119">
        <v>16345</v>
      </c>
      <c r="C213" s="119">
        <v>18080</v>
      </c>
      <c r="D213" s="120">
        <v>18080</v>
      </c>
      <c r="E213" s="121">
        <f t="shared" si="18"/>
        <v>100</v>
      </c>
      <c r="F213" s="120">
        <v>16074</v>
      </c>
      <c r="G213" s="122">
        <f t="shared" si="17"/>
        <v>1.1247978101281573</v>
      </c>
      <c r="H213" s="198">
        <v>10051</v>
      </c>
      <c r="I213" s="198">
        <v>10105</v>
      </c>
      <c r="J213" s="122">
        <f t="shared" si="19"/>
        <v>100.53725997413193</v>
      </c>
      <c r="K213" s="71">
        <v>-0.997</v>
      </c>
      <c r="L213" s="8"/>
      <c r="M213" s="1"/>
      <c r="N213" s="1"/>
      <c r="O213" s="1"/>
      <c r="P213" s="1"/>
      <c r="Q213" s="1"/>
      <c r="R213" s="1"/>
    </row>
    <row r="214" spans="1:18" ht="12.75">
      <c r="A214" s="19" t="s">
        <v>132</v>
      </c>
      <c r="B214" s="119">
        <v>34483</v>
      </c>
      <c r="C214" s="119">
        <v>38469</v>
      </c>
      <c r="D214" s="120">
        <v>38469</v>
      </c>
      <c r="E214" s="121">
        <f t="shared" si="18"/>
        <v>100</v>
      </c>
      <c r="F214" s="120">
        <v>26122.6</v>
      </c>
      <c r="G214" s="122">
        <f t="shared" si="17"/>
        <v>1.4726328925910899</v>
      </c>
      <c r="H214" s="198">
        <v>21783</v>
      </c>
      <c r="I214" s="198">
        <v>21783</v>
      </c>
      <c r="J214" s="122">
        <f t="shared" si="19"/>
        <v>100</v>
      </c>
      <c r="K214" s="71">
        <v>-5.34</v>
      </c>
      <c r="L214" s="8"/>
      <c r="M214" s="1"/>
      <c r="N214" s="1"/>
      <c r="O214" s="1"/>
      <c r="P214" s="1"/>
      <c r="Q214" s="1"/>
      <c r="R214" s="1"/>
    </row>
    <row r="215" spans="1:18" ht="12.75">
      <c r="A215" s="19" t="s">
        <v>133</v>
      </c>
      <c r="B215" s="119">
        <v>34110</v>
      </c>
      <c r="C215" s="119">
        <v>34468</v>
      </c>
      <c r="D215" s="120">
        <v>34468</v>
      </c>
      <c r="E215" s="121">
        <f t="shared" si="18"/>
        <v>100</v>
      </c>
      <c r="F215" s="120">
        <v>25094</v>
      </c>
      <c r="G215" s="122">
        <f t="shared" si="17"/>
        <v>1.3735554315772696</v>
      </c>
      <c r="H215" s="198">
        <v>18260</v>
      </c>
      <c r="I215" s="83">
        <v>17409.6</v>
      </c>
      <c r="J215" s="122">
        <f t="shared" si="19"/>
        <v>95.34282584884993</v>
      </c>
      <c r="K215" s="71">
        <v>-6</v>
      </c>
      <c r="L215" s="8"/>
      <c r="M215" s="1"/>
      <c r="N215" s="1"/>
      <c r="O215" s="1"/>
      <c r="P215" s="1"/>
      <c r="Q215" s="1"/>
      <c r="R215" s="1"/>
    </row>
    <row r="216" spans="1:18" ht="12.75">
      <c r="A216" s="19" t="s">
        <v>134</v>
      </c>
      <c r="B216" s="119">
        <v>27201</v>
      </c>
      <c r="C216" s="42">
        <v>29818.3</v>
      </c>
      <c r="D216" s="120">
        <v>29818.3</v>
      </c>
      <c r="E216" s="121">
        <f t="shared" si="18"/>
        <v>100</v>
      </c>
      <c r="F216" s="120">
        <v>22316</v>
      </c>
      <c r="G216" s="122">
        <f t="shared" si="17"/>
        <v>1.336184800143395</v>
      </c>
      <c r="H216" s="198">
        <v>16830</v>
      </c>
      <c r="I216" s="198">
        <v>16830</v>
      </c>
      <c r="J216" s="122">
        <f t="shared" si="19"/>
        <v>100</v>
      </c>
      <c r="K216" s="71">
        <v>-2</v>
      </c>
      <c r="L216" s="8"/>
      <c r="M216" s="1"/>
      <c r="N216" s="1"/>
      <c r="O216" s="1"/>
      <c r="P216" s="1"/>
      <c r="Q216" s="1"/>
      <c r="R216" s="1"/>
    </row>
    <row r="217" spans="1:18" ht="12.75">
      <c r="A217" s="19" t="s">
        <v>135</v>
      </c>
      <c r="B217" s="119">
        <v>15018</v>
      </c>
      <c r="C217" s="119">
        <v>17164</v>
      </c>
      <c r="D217" s="120">
        <v>17164</v>
      </c>
      <c r="E217" s="121">
        <f t="shared" si="18"/>
        <v>100</v>
      </c>
      <c r="F217" s="120">
        <v>13706</v>
      </c>
      <c r="G217" s="122">
        <f t="shared" si="17"/>
        <v>1.2522982635342186</v>
      </c>
      <c r="H217" s="198">
        <v>9465</v>
      </c>
      <c r="I217" s="198">
        <v>9465</v>
      </c>
      <c r="J217" s="122">
        <f t="shared" si="19"/>
        <v>100</v>
      </c>
      <c r="K217" s="71">
        <v>-2.65</v>
      </c>
      <c r="L217" s="8"/>
      <c r="M217" s="1"/>
      <c r="N217" s="1"/>
      <c r="O217" s="1"/>
      <c r="P217" s="1"/>
      <c r="Q217" s="1"/>
      <c r="R217" s="1"/>
    </row>
    <row r="218" spans="1:18" ht="12.75">
      <c r="A218" s="19" t="s">
        <v>136</v>
      </c>
      <c r="B218" s="119">
        <v>25808</v>
      </c>
      <c r="C218" s="119">
        <v>26042</v>
      </c>
      <c r="D218" s="120">
        <v>26042</v>
      </c>
      <c r="E218" s="121">
        <f t="shared" si="18"/>
        <v>100</v>
      </c>
      <c r="F218" s="120">
        <v>19286</v>
      </c>
      <c r="G218" s="122">
        <f t="shared" si="17"/>
        <v>1.3503059213937572</v>
      </c>
      <c r="H218" s="198">
        <v>15595</v>
      </c>
      <c r="I218" s="198">
        <v>15595</v>
      </c>
      <c r="J218" s="122">
        <f t="shared" si="19"/>
        <v>100</v>
      </c>
      <c r="K218" s="71">
        <v>-2.179</v>
      </c>
      <c r="L218" s="8"/>
      <c r="M218" s="1"/>
      <c r="N218" s="1"/>
      <c r="O218" s="1"/>
      <c r="P218" s="1"/>
      <c r="Q218" s="1"/>
      <c r="R218" s="1"/>
    </row>
    <row r="219" spans="1:18" ht="12.75">
      <c r="A219" s="19" t="s">
        <v>137</v>
      </c>
      <c r="B219" s="119">
        <v>28135</v>
      </c>
      <c r="C219" s="119">
        <v>30644</v>
      </c>
      <c r="D219" s="120">
        <v>30644</v>
      </c>
      <c r="E219" s="121">
        <f t="shared" si="18"/>
        <v>100</v>
      </c>
      <c r="F219" s="120">
        <v>20653</v>
      </c>
      <c r="G219" s="122">
        <f t="shared" si="17"/>
        <v>1.4837553866266402</v>
      </c>
      <c r="H219" s="198">
        <v>16734</v>
      </c>
      <c r="I219" s="198">
        <v>16734</v>
      </c>
      <c r="J219" s="122">
        <f t="shared" si="19"/>
        <v>100</v>
      </c>
      <c r="K219" s="71">
        <v>-6.4</v>
      </c>
      <c r="L219" s="8"/>
      <c r="M219" s="1"/>
      <c r="N219" s="1"/>
      <c r="O219" s="1"/>
      <c r="P219" s="1"/>
      <c r="Q219" s="1"/>
      <c r="R219" s="1"/>
    </row>
    <row r="220" spans="1:18" ht="12.75">
      <c r="A220" s="19" t="s">
        <v>138</v>
      </c>
      <c r="B220" s="119">
        <v>55662</v>
      </c>
      <c r="C220" s="119">
        <v>56928</v>
      </c>
      <c r="D220" s="120">
        <v>56928</v>
      </c>
      <c r="E220" s="121">
        <f t="shared" si="18"/>
        <v>100</v>
      </c>
      <c r="F220" s="120">
        <v>41431</v>
      </c>
      <c r="G220" s="122">
        <f t="shared" si="17"/>
        <v>1.3740435905481403</v>
      </c>
      <c r="H220" s="198">
        <v>34398</v>
      </c>
      <c r="I220" s="83">
        <v>34397.9</v>
      </c>
      <c r="J220" s="122">
        <f t="shared" si="19"/>
        <v>99.99970928542358</v>
      </c>
      <c r="K220" s="71">
        <v>0</v>
      </c>
      <c r="L220" s="8"/>
      <c r="M220" s="1"/>
      <c r="N220" s="1"/>
      <c r="O220" s="1"/>
      <c r="P220" s="1"/>
      <c r="Q220" s="1"/>
      <c r="R220" s="1"/>
    </row>
    <row r="221" spans="1:18" ht="12.75">
      <c r="A221" s="19" t="s">
        <v>139</v>
      </c>
      <c r="B221" s="119">
        <v>22938</v>
      </c>
      <c r="C221" s="119">
        <v>24680</v>
      </c>
      <c r="D221" s="120">
        <v>24680</v>
      </c>
      <c r="E221" s="121">
        <f t="shared" si="18"/>
        <v>100</v>
      </c>
      <c r="F221" s="120">
        <v>17366</v>
      </c>
      <c r="G221" s="122">
        <f t="shared" si="17"/>
        <v>1.42116779914776</v>
      </c>
      <c r="H221" s="198">
        <v>14074</v>
      </c>
      <c r="I221" s="198">
        <v>14074</v>
      </c>
      <c r="J221" s="122">
        <f t="shared" si="19"/>
        <v>100</v>
      </c>
      <c r="K221" s="71">
        <v>-2.453</v>
      </c>
      <c r="L221" s="8"/>
      <c r="M221" s="1"/>
      <c r="N221" s="1"/>
      <c r="O221" s="1"/>
      <c r="P221" s="1"/>
      <c r="Q221" s="1"/>
      <c r="R221" s="1"/>
    </row>
    <row r="222" spans="1:18" ht="12.75">
      <c r="A222" s="19" t="s">
        <v>140</v>
      </c>
      <c r="B222" s="119">
        <v>39038</v>
      </c>
      <c r="C222" s="119">
        <v>39424</v>
      </c>
      <c r="D222" s="120">
        <v>39424</v>
      </c>
      <c r="E222" s="121">
        <f t="shared" si="18"/>
        <v>100</v>
      </c>
      <c r="F222" s="120">
        <v>28116</v>
      </c>
      <c r="G222" s="122">
        <f t="shared" si="17"/>
        <v>1.402190923317684</v>
      </c>
      <c r="H222" s="198">
        <v>17429</v>
      </c>
      <c r="I222" s="198">
        <v>16980</v>
      </c>
      <c r="J222" s="122">
        <f t="shared" si="19"/>
        <v>97.42383384015147</v>
      </c>
      <c r="K222" s="71">
        <v>-3.546</v>
      </c>
      <c r="L222" s="8"/>
      <c r="M222" s="1"/>
      <c r="N222" s="1"/>
      <c r="O222" s="1"/>
      <c r="P222" s="1"/>
      <c r="Q222" s="1"/>
      <c r="R222" s="1"/>
    </row>
    <row r="223" spans="1:18" ht="12.75">
      <c r="A223" s="19" t="s">
        <v>141</v>
      </c>
      <c r="B223" s="119">
        <v>14394</v>
      </c>
      <c r="C223" s="119">
        <v>15686</v>
      </c>
      <c r="D223" s="120">
        <v>15686</v>
      </c>
      <c r="E223" s="121">
        <f t="shared" si="18"/>
        <v>100</v>
      </c>
      <c r="F223" s="120">
        <v>11325</v>
      </c>
      <c r="G223" s="122">
        <f t="shared" si="17"/>
        <v>1.3850772626931567</v>
      </c>
      <c r="H223" s="198">
        <v>8762</v>
      </c>
      <c r="I223" s="198">
        <v>8762</v>
      </c>
      <c r="J223" s="122">
        <f t="shared" si="19"/>
        <v>100</v>
      </c>
      <c r="K223" s="71">
        <v>-5.53</v>
      </c>
      <c r="L223" s="8"/>
      <c r="M223" s="1"/>
      <c r="N223" s="1"/>
      <c r="O223" s="1"/>
      <c r="P223" s="1"/>
      <c r="Q223" s="1"/>
      <c r="R223" s="1"/>
    </row>
    <row r="224" spans="1:18" ht="12.75">
      <c r="A224" s="19" t="s">
        <v>142</v>
      </c>
      <c r="B224" s="119">
        <v>22857</v>
      </c>
      <c r="C224" s="119">
        <v>29110</v>
      </c>
      <c r="D224" s="120">
        <v>29110</v>
      </c>
      <c r="E224" s="121">
        <f t="shared" si="18"/>
        <v>100</v>
      </c>
      <c r="F224" s="120">
        <v>16671</v>
      </c>
      <c r="G224" s="122">
        <f t="shared" si="17"/>
        <v>1.7461460020394697</v>
      </c>
      <c r="H224" s="198">
        <v>14484</v>
      </c>
      <c r="I224" s="198">
        <v>14484</v>
      </c>
      <c r="J224" s="122">
        <f t="shared" si="19"/>
        <v>100</v>
      </c>
      <c r="K224" s="71">
        <v>-3.3</v>
      </c>
      <c r="L224" s="8"/>
      <c r="M224" s="1"/>
      <c r="N224" s="1"/>
      <c r="O224" s="1"/>
      <c r="P224" s="1"/>
      <c r="Q224" s="1"/>
      <c r="R224" s="1"/>
    </row>
    <row r="225" spans="1:18" ht="12.75">
      <c r="A225" s="19" t="s">
        <v>143</v>
      </c>
      <c r="B225" s="119">
        <v>28128</v>
      </c>
      <c r="C225" s="42">
        <v>30781.6</v>
      </c>
      <c r="D225" s="120">
        <v>30781.6</v>
      </c>
      <c r="E225" s="121">
        <f t="shared" si="18"/>
        <v>100</v>
      </c>
      <c r="F225" s="120">
        <v>21232</v>
      </c>
      <c r="G225" s="122">
        <f t="shared" si="17"/>
        <v>1.4497739261492086</v>
      </c>
      <c r="H225" s="198">
        <v>18624</v>
      </c>
      <c r="I225" s="198">
        <v>18624</v>
      </c>
      <c r="J225" s="122">
        <f t="shared" si="19"/>
        <v>100</v>
      </c>
      <c r="K225" s="71">
        <v>-3.474</v>
      </c>
      <c r="L225" s="8"/>
      <c r="M225" s="1"/>
      <c r="N225" s="1"/>
      <c r="O225" s="1"/>
      <c r="P225" s="1"/>
      <c r="Q225" s="1"/>
      <c r="R225" s="1"/>
    </row>
    <row r="226" spans="1:18" ht="12.75">
      <c r="A226" s="19" t="s">
        <v>144</v>
      </c>
      <c r="B226" s="119">
        <v>42764</v>
      </c>
      <c r="C226" s="119">
        <v>46150</v>
      </c>
      <c r="D226" s="120">
        <v>46150</v>
      </c>
      <c r="E226" s="121">
        <f t="shared" si="18"/>
        <v>100</v>
      </c>
      <c r="F226" s="120">
        <v>32816</v>
      </c>
      <c r="G226" s="122">
        <f t="shared" si="17"/>
        <v>1.4063261823500732</v>
      </c>
      <c r="H226" s="198">
        <v>25409</v>
      </c>
      <c r="I226" s="198">
        <v>25409</v>
      </c>
      <c r="J226" s="122">
        <f t="shared" si="19"/>
        <v>100</v>
      </c>
      <c r="K226" s="71">
        <v>-3.492</v>
      </c>
      <c r="L226" s="8"/>
      <c r="M226" s="1"/>
      <c r="N226" s="1"/>
      <c r="O226" s="1"/>
      <c r="P226" s="1"/>
      <c r="Q226" s="1"/>
      <c r="R226" s="1"/>
    </row>
    <row r="227" spans="1:18" ht="12.75">
      <c r="A227" s="19" t="s">
        <v>145</v>
      </c>
      <c r="B227" s="119">
        <v>21326</v>
      </c>
      <c r="C227" s="119">
        <v>34502</v>
      </c>
      <c r="D227" s="120">
        <v>34502</v>
      </c>
      <c r="E227" s="121">
        <f t="shared" si="18"/>
        <v>100</v>
      </c>
      <c r="F227" s="120">
        <v>17253</v>
      </c>
      <c r="G227" s="122">
        <f t="shared" si="17"/>
        <v>1.999768156262679</v>
      </c>
      <c r="H227" s="198">
        <v>13406</v>
      </c>
      <c r="I227" s="198">
        <v>13406</v>
      </c>
      <c r="J227" s="122">
        <f t="shared" si="19"/>
        <v>100</v>
      </c>
      <c r="K227" s="71">
        <v>-1.235</v>
      </c>
      <c r="L227" s="8"/>
      <c r="M227" s="1"/>
      <c r="N227" s="1"/>
      <c r="O227" s="1"/>
      <c r="P227" s="1"/>
      <c r="Q227" s="1"/>
      <c r="R227" s="1"/>
    </row>
    <row r="228" spans="1:18" ht="12.75">
      <c r="A228" s="19" t="s">
        <v>146</v>
      </c>
      <c r="B228" s="119">
        <v>24488</v>
      </c>
      <c r="C228" s="119">
        <v>25398</v>
      </c>
      <c r="D228" s="120">
        <v>25398</v>
      </c>
      <c r="E228" s="121">
        <f t="shared" si="18"/>
        <v>100</v>
      </c>
      <c r="F228" s="120">
        <v>19540.9</v>
      </c>
      <c r="G228" s="122">
        <f t="shared" si="17"/>
        <v>1.2997354267203658</v>
      </c>
      <c r="H228" s="198">
        <v>15558</v>
      </c>
      <c r="I228" s="198">
        <v>15558</v>
      </c>
      <c r="J228" s="122">
        <f t="shared" si="19"/>
        <v>100</v>
      </c>
      <c r="K228" s="71">
        <v>-1.715</v>
      </c>
      <c r="L228" s="8"/>
      <c r="M228" s="1"/>
      <c r="N228" s="1"/>
      <c r="O228" s="1"/>
      <c r="P228" s="1"/>
      <c r="Q228" s="1"/>
      <c r="R228" s="1"/>
    </row>
    <row r="229" spans="1:18" ht="12.75">
      <c r="A229" s="19" t="s">
        <v>147</v>
      </c>
      <c r="B229" s="42">
        <v>28184.1</v>
      </c>
      <c r="C229" s="119">
        <v>28090</v>
      </c>
      <c r="D229" s="120">
        <v>28090</v>
      </c>
      <c r="E229" s="121">
        <f t="shared" si="18"/>
        <v>100</v>
      </c>
      <c r="F229" s="120">
        <v>21083</v>
      </c>
      <c r="G229" s="122">
        <f t="shared" si="17"/>
        <v>1.3323530806811175</v>
      </c>
      <c r="H229" s="198">
        <v>16629</v>
      </c>
      <c r="I229" s="198">
        <v>16629</v>
      </c>
      <c r="J229" s="122">
        <f t="shared" si="19"/>
        <v>100</v>
      </c>
      <c r="K229" s="71">
        <v>-0.9</v>
      </c>
      <c r="L229" s="8"/>
      <c r="M229" s="1"/>
      <c r="N229" s="1"/>
      <c r="O229" s="1"/>
      <c r="P229" s="1"/>
      <c r="Q229" s="1"/>
      <c r="R229" s="1"/>
    </row>
    <row r="230" spans="1:18" ht="12.75">
      <c r="A230" s="19" t="s">
        <v>148</v>
      </c>
      <c r="B230" s="119">
        <v>18934</v>
      </c>
      <c r="C230" s="42">
        <v>18122.8</v>
      </c>
      <c r="D230" s="120">
        <v>18122.8</v>
      </c>
      <c r="E230" s="121">
        <f t="shared" si="18"/>
        <v>100</v>
      </c>
      <c r="F230" s="120">
        <v>14714.4</v>
      </c>
      <c r="G230" s="122">
        <f t="shared" si="17"/>
        <v>1.231637035828848</v>
      </c>
      <c r="H230" s="198">
        <v>7109</v>
      </c>
      <c r="I230" s="198">
        <v>7109</v>
      </c>
      <c r="J230" s="122">
        <f t="shared" si="19"/>
        <v>100</v>
      </c>
      <c r="K230" s="71">
        <v>-0.329</v>
      </c>
      <c r="L230" s="8"/>
      <c r="M230" s="1"/>
      <c r="N230" s="1"/>
      <c r="O230" s="1"/>
      <c r="P230" s="1"/>
      <c r="Q230" s="1"/>
      <c r="R230" s="1"/>
    </row>
    <row r="231" spans="1:18" ht="12.75">
      <c r="A231" s="19" t="s">
        <v>255</v>
      </c>
      <c r="B231" s="119">
        <v>15178</v>
      </c>
      <c r="C231" s="42">
        <v>22257.8</v>
      </c>
      <c r="D231" s="120">
        <v>22257.8</v>
      </c>
      <c r="E231" s="121">
        <f t="shared" si="18"/>
        <v>100</v>
      </c>
      <c r="F231" s="120">
        <v>12102</v>
      </c>
      <c r="G231" s="122">
        <f t="shared" si="17"/>
        <v>1.8391836060155347</v>
      </c>
      <c r="H231" s="198">
        <v>9844</v>
      </c>
      <c r="I231" s="198">
        <v>9844</v>
      </c>
      <c r="J231" s="122">
        <f t="shared" si="19"/>
        <v>100</v>
      </c>
      <c r="K231" s="71">
        <v>-2.16</v>
      </c>
      <c r="L231" s="8"/>
      <c r="M231" s="1"/>
      <c r="N231" s="1"/>
      <c r="O231" s="1"/>
      <c r="P231" s="1"/>
      <c r="Q231" s="1"/>
      <c r="R231" s="1"/>
    </row>
    <row r="232" spans="1:18" ht="12.75">
      <c r="A232" s="19" t="s">
        <v>149</v>
      </c>
      <c r="B232" s="119">
        <v>22688</v>
      </c>
      <c r="C232" s="119">
        <v>27765</v>
      </c>
      <c r="D232" s="120">
        <v>27765</v>
      </c>
      <c r="E232" s="121">
        <f t="shared" si="18"/>
        <v>100</v>
      </c>
      <c r="F232" s="120">
        <v>19732.1</v>
      </c>
      <c r="G232" s="122">
        <f t="shared" si="17"/>
        <v>1.407098078765058</v>
      </c>
      <c r="H232" s="198">
        <v>13756</v>
      </c>
      <c r="I232" s="198">
        <v>13756</v>
      </c>
      <c r="J232" s="122">
        <f t="shared" si="19"/>
        <v>100</v>
      </c>
      <c r="K232" s="71">
        <v>0</v>
      </c>
      <c r="L232" s="8"/>
      <c r="M232" s="1"/>
      <c r="N232" s="1"/>
      <c r="O232" s="1"/>
      <c r="P232" s="1"/>
      <c r="Q232" s="1"/>
      <c r="R232" s="1"/>
    </row>
    <row r="233" spans="1:18" ht="12.75">
      <c r="A233" s="19" t="s">
        <v>150</v>
      </c>
      <c r="B233" s="119">
        <v>48826</v>
      </c>
      <c r="C233" s="119">
        <v>56501</v>
      </c>
      <c r="D233" s="120">
        <v>56501</v>
      </c>
      <c r="E233" s="121">
        <f t="shared" si="18"/>
        <v>100</v>
      </c>
      <c r="F233" s="120">
        <v>41775</v>
      </c>
      <c r="G233" s="122">
        <f t="shared" si="17"/>
        <v>1.3525074805505686</v>
      </c>
      <c r="H233" s="198">
        <v>30592</v>
      </c>
      <c r="I233" s="198">
        <v>30592</v>
      </c>
      <c r="J233" s="122">
        <f t="shared" si="19"/>
        <v>100</v>
      </c>
      <c r="K233" s="71">
        <v>-0.12</v>
      </c>
      <c r="L233" s="8"/>
      <c r="M233" s="1"/>
      <c r="N233" s="1"/>
      <c r="O233" s="1"/>
      <c r="P233" s="1"/>
      <c r="Q233" s="1"/>
      <c r="R233" s="1"/>
    </row>
    <row r="234" spans="1:18" ht="12.75">
      <c r="A234" s="19" t="s">
        <v>151</v>
      </c>
      <c r="B234" s="119">
        <v>11531</v>
      </c>
      <c r="C234" s="42">
        <v>13248.5</v>
      </c>
      <c r="D234" s="120">
        <v>13248.5</v>
      </c>
      <c r="E234" s="121">
        <f t="shared" si="18"/>
        <v>100</v>
      </c>
      <c r="F234" s="120">
        <v>8719</v>
      </c>
      <c r="G234" s="122">
        <f t="shared" si="17"/>
        <v>1.5194976488129373</v>
      </c>
      <c r="H234" s="198">
        <v>8008</v>
      </c>
      <c r="I234" s="198">
        <v>8008</v>
      </c>
      <c r="J234" s="122">
        <f t="shared" si="19"/>
        <v>100</v>
      </c>
      <c r="K234" s="71">
        <v>0.21</v>
      </c>
      <c r="L234" s="8"/>
      <c r="M234" s="1"/>
      <c r="N234" s="1"/>
      <c r="O234" s="1"/>
      <c r="P234" s="1"/>
      <c r="Q234" s="1"/>
      <c r="R234" s="1"/>
    </row>
    <row r="235" spans="1:18" ht="12.75">
      <c r="A235" s="19" t="s">
        <v>152</v>
      </c>
      <c r="B235" s="119">
        <v>28575</v>
      </c>
      <c r="C235" s="119">
        <v>31141</v>
      </c>
      <c r="D235" s="120">
        <v>31141</v>
      </c>
      <c r="E235" s="121">
        <f t="shared" si="18"/>
        <v>100</v>
      </c>
      <c r="F235" s="120">
        <v>22011</v>
      </c>
      <c r="G235" s="122">
        <f t="shared" si="17"/>
        <v>1.4147926036981509</v>
      </c>
      <c r="H235" s="198">
        <v>15993</v>
      </c>
      <c r="I235" s="198">
        <v>15993</v>
      </c>
      <c r="J235" s="122">
        <f t="shared" si="19"/>
        <v>100</v>
      </c>
      <c r="K235" s="71">
        <v>-2.977</v>
      </c>
      <c r="L235" s="8"/>
      <c r="M235" s="1"/>
      <c r="N235" s="1"/>
      <c r="O235" s="1"/>
      <c r="P235" s="1"/>
      <c r="Q235" s="1"/>
      <c r="R235" s="1"/>
    </row>
    <row r="236" spans="1:18" ht="12.75">
      <c r="A236" s="19" t="s">
        <v>153</v>
      </c>
      <c r="B236" s="119">
        <v>17401</v>
      </c>
      <c r="C236" s="119">
        <v>18161</v>
      </c>
      <c r="D236" s="120">
        <v>18161</v>
      </c>
      <c r="E236" s="121">
        <f t="shared" si="18"/>
        <v>100</v>
      </c>
      <c r="F236" s="120">
        <v>13520</v>
      </c>
      <c r="G236" s="122">
        <f>D236/F236</f>
        <v>1.3432692307692307</v>
      </c>
      <c r="H236" s="198">
        <v>10706</v>
      </c>
      <c r="I236" s="198">
        <v>10706</v>
      </c>
      <c r="J236" s="122">
        <f>I236/H236*100</f>
        <v>100</v>
      </c>
      <c r="K236" s="71">
        <v>-2.1</v>
      </c>
      <c r="L236" s="8"/>
      <c r="M236" s="1"/>
      <c r="N236" s="1"/>
      <c r="O236" s="1"/>
      <c r="P236" s="1"/>
      <c r="Q236" s="1"/>
      <c r="R236" s="1"/>
    </row>
    <row r="237" spans="1:18" ht="12.75">
      <c r="A237" s="19" t="s">
        <v>154</v>
      </c>
      <c r="B237" s="119">
        <v>9817</v>
      </c>
      <c r="C237" s="119">
        <v>10888</v>
      </c>
      <c r="D237" s="120">
        <v>10888</v>
      </c>
      <c r="E237" s="121">
        <f t="shared" si="18"/>
        <v>100</v>
      </c>
      <c r="F237" s="120">
        <v>10643</v>
      </c>
      <c r="G237" s="122">
        <f t="shared" si="17"/>
        <v>1.023019825237245</v>
      </c>
      <c r="H237" s="198">
        <v>5020</v>
      </c>
      <c r="I237" s="198">
        <v>5020</v>
      </c>
      <c r="J237" s="122">
        <f t="shared" si="19"/>
        <v>100</v>
      </c>
      <c r="K237" s="71">
        <v>-0.48</v>
      </c>
      <c r="L237" s="8"/>
      <c r="M237" s="1"/>
      <c r="N237" s="1"/>
      <c r="O237" s="1"/>
      <c r="P237" s="1"/>
      <c r="Q237" s="1"/>
      <c r="R237" s="1"/>
    </row>
    <row r="238" spans="1:18" ht="13.5" thickBot="1">
      <c r="A238" s="65" t="s">
        <v>155</v>
      </c>
      <c r="B238" s="123">
        <v>14231</v>
      </c>
      <c r="C238" s="123">
        <v>15300</v>
      </c>
      <c r="D238" s="124">
        <v>15300</v>
      </c>
      <c r="E238" s="125">
        <f t="shared" si="18"/>
        <v>100</v>
      </c>
      <c r="F238" s="124">
        <v>10564</v>
      </c>
      <c r="G238" s="126">
        <f t="shared" si="17"/>
        <v>1.4483150321847784</v>
      </c>
      <c r="H238" s="199">
        <v>8020</v>
      </c>
      <c r="I238" s="199">
        <v>8020</v>
      </c>
      <c r="J238" s="126">
        <f t="shared" si="19"/>
        <v>100</v>
      </c>
      <c r="K238" s="127">
        <v>-0.008</v>
      </c>
      <c r="L238" s="8"/>
      <c r="M238" s="1"/>
      <c r="N238" s="1"/>
      <c r="O238" s="1"/>
      <c r="P238" s="1"/>
      <c r="Q238" s="1"/>
      <c r="R238" s="1"/>
    </row>
    <row r="239" spans="1:18" ht="13.5" thickTop="1">
      <c r="A239" s="177"/>
      <c r="B239" s="164"/>
      <c r="C239" s="164"/>
      <c r="D239" s="164"/>
      <c r="E239" s="176"/>
      <c r="F239" s="164"/>
      <c r="G239" s="176"/>
      <c r="H239" s="164"/>
      <c r="I239" s="164"/>
      <c r="J239" s="176"/>
      <c r="K239" s="164"/>
      <c r="L239" s="8"/>
      <c r="M239" s="1"/>
      <c r="N239" s="1"/>
      <c r="O239" s="1"/>
      <c r="P239" s="1"/>
      <c r="Q239" s="1"/>
      <c r="R239" s="1"/>
    </row>
    <row r="240" spans="1:18" ht="12.75">
      <c r="A240" s="177"/>
      <c r="B240" s="164"/>
      <c r="C240" s="164"/>
      <c r="D240" s="164"/>
      <c r="E240" s="176"/>
      <c r="F240" s="164"/>
      <c r="G240" s="176"/>
      <c r="H240" s="164"/>
      <c r="I240" s="164"/>
      <c r="J240" s="176"/>
      <c r="K240" s="164"/>
      <c r="L240" s="8"/>
      <c r="M240" s="1"/>
      <c r="N240" s="1"/>
      <c r="O240" s="1"/>
      <c r="P240" s="1"/>
      <c r="Q240" s="1"/>
      <c r="R240" s="1"/>
    </row>
    <row r="241" spans="1:18" ht="12.75">
      <c r="A241" s="177"/>
      <c r="B241" s="164"/>
      <c r="C241" s="164"/>
      <c r="D241" s="164"/>
      <c r="E241" s="176"/>
      <c r="F241" s="164"/>
      <c r="G241" s="176"/>
      <c r="H241" s="164"/>
      <c r="I241" s="164"/>
      <c r="J241" s="176"/>
      <c r="K241" s="164"/>
      <c r="L241" s="8"/>
      <c r="M241" s="1"/>
      <c r="N241" s="1"/>
      <c r="O241" s="1"/>
      <c r="P241" s="1"/>
      <c r="Q241" s="1"/>
      <c r="R241" s="1"/>
    </row>
    <row r="242" spans="1:18" ht="13.5" thickBo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 t="s">
        <v>14</v>
      </c>
      <c r="L242" s="8"/>
      <c r="M242" s="1"/>
      <c r="N242" s="1"/>
      <c r="O242" s="1"/>
      <c r="P242" s="1"/>
      <c r="Q242" s="1"/>
      <c r="R242" s="1"/>
    </row>
    <row r="243" spans="1:18" ht="14.25" thickBot="1" thickTop="1">
      <c r="A243" s="15" t="s">
        <v>12</v>
      </c>
      <c r="B243" s="245" t="s">
        <v>13</v>
      </c>
      <c r="C243" s="246"/>
      <c r="D243" s="246"/>
      <c r="E243" s="246"/>
      <c r="F243" s="246"/>
      <c r="G243" s="247"/>
      <c r="H243" s="245" t="s">
        <v>8</v>
      </c>
      <c r="I243" s="248"/>
      <c r="J243" s="248"/>
      <c r="K243" s="249"/>
      <c r="L243" s="8"/>
      <c r="M243" s="1"/>
      <c r="N243" s="1"/>
      <c r="O243" s="1"/>
      <c r="P243" s="1"/>
      <c r="Q243" s="1"/>
      <c r="R243" s="1"/>
    </row>
    <row r="244" spans="1:18" ht="12.75">
      <c r="A244" s="16"/>
      <c r="B244" s="7" t="s">
        <v>175</v>
      </c>
      <c r="C244" s="7" t="s">
        <v>176</v>
      </c>
      <c r="D244" s="7" t="s">
        <v>1</v>
      </c>
      <c r="E244" s="9" t="s">
        <v>2</v>
      </c>
      <c r="F244" s="7" t="s">
        <v>1</v>
      </c>
      <c r="G244" s="7" t="s">
        <v>3</v>
      </c>
      <c r="H244" s="7" t="s">
        <v>9</v>
      </c>
      <c r="I244" s="7" t="s">
        <v>1</v>
      </c>
      <c r="J244" s="7" t="s">
        <v>2</v>
      </c>
      <c r="K244" s="17" t="s">
        <v>5</v>
      </c>
      <c r="L244" s="8"/>
      <c r="M244" s="1"/>
      <c r="N244" s="1"/>
      <c r="O244" s="1"/>
      <c r="P244" s="1"/>
      <c r="Q244" s="1"/>
      <c r="R244" s="1"/>
    </row>
    <row r="245" spans="1:18" ht="12.75">
      <c r="A245" s="18"/>
      <c r="B245" s="5"/>
      <c r="C245" s="5"/>
      <c r="D245" s="6" t="s">
        <v>7</v>
      </c>
      <c r="E245" s="9" t="s">
        <v>174</v>
      </c>
      <c r="F245" s="6" t="s">
        <v>7</v>
      </c>
      <c r="G245" s="7" t="s">
        <v>177</v>
      </c>
      <c r="H245" s="7" t="s">
        <v>10</v>
      </c>
      <c r="I245" s="10" t="s">
        <v>7</v>
      </c>
      <c r="J245" s="7"/>
      <c r="K245" s="17" t="s">
        <v>6</v>
      </c>
      <c r="L245" s="8"/>
      <c r="M245" s="1"/>
      <c r="N245" s="1"/>
      <c r="O245" s="1"/>
      <c r="P245" s="1"/>
      <c r="Q245" s="1"/>
      <c r="R245" s="1"/>
    </row>
    <row r="246" spans="1:18" ht="13.5" thickBot="1">
      <c r="A246" s="23"/>
      <c r="B246" s="11"/>
      <c r="C246" s="11"/>
      <c r="D246" s="12">
        <v>38352</v>
      </c>
      <c r="E246" s="13"/>
      <c r="F246" s="12">
        <v>37986</v>
      </c>
      <c r="G246" s="24"/>
      <c r="H246" s="11" t="s">
        <v>4</v>
      </c>
      <c r="I246" s="12">
        <v>38352</v>
      </c>
      <c r="J246" s="11"/>
      <c r="K246" s="25" t="s">
        <v>11</v>
      </c>
      <c r="L246" s="8"/>
      <c r="M246" s="1"/>
      <c r="N246" s="1"/>
      <c r="O246" s="1"/>
      <c r="P246" s="1"/>
      <c r="Q246" s="1"/>
      <c r="R246" s="1"/>
    </row>
    <row r="247" spans="1:18" ht="13.5" thickTop="1">
      <c r="A247" s="145" t="s">
        <v>156</v>
      </c>
      <c r="B247" s="200">
        <v>9119</v>
      </c>
      <c r="C247" s="200">
        <v>10121</v>
      </c>
      <c r="D247" s="201">
        <v>10121</v>
      </c>
      <c r="E247" s="202">
        <f>D247/C247*100</f>
        <v>100</v>
      </c>
      <c r="F247" s="201">
        <v>6897</v>
      </c>
      <c r="G247" s="203">
        <f>D247/F247</f>
        <v>1.4674496157749746</v>
      </c>
      <c r="H247" s="204">
        <v>4624</v>
      </c>
      <c r="I247" s="204">
        <v>4624</v>
      </c>
      <c r="J247" s="203">
        <f>I247/H247*100</f>
        <v>100</v>
      </c>
      <c r="K247" s="205">
        <v>-0.16</v>
      </c>
      <c r="L247" s="8"/>
      <c r="M247" s="1"/>
      <c r="N247" s="1"/>
      <c r="O247" s="1"/>
      <c r="P247" s="1"/>
      <c r="Q247" s="1"/>
      <c r="R247" s="1"/>
    </row>
    <row r="248" spans="1:18" ht="12.75">
      <c r="A248" s="16" t="s">
        <v>157</v>
      </c>
      <c r="B248" s="119">
        <v>8040</v>
      </c>
      <c r="C248" s="42">
        <v>4611.4</v>
      </c>
      <c r="D248" s="120">
        <v>4611.4</v>
      </c>
      <c r="E248" s="121">
        <f t="shared" si="18"/>
        <v>100</v>
      </c>
      <c r="F248" s="120">
        <v>6242</v>
      </c>
      <c r="G248" s="122">
        <f t="shared" si="17"/>
        <v>0.7387696251201538</v>
      </c>
      <c r="H248" s="198">
        <v>2022</v>
      </c>
      <c r="I248" s="198">
        <v>2022</v>
      </c>
      <c r="J248" s="122">
        <f t="shared" si="19"/>
        <v>100</v>
      </c>
      <c r="K248" s="71">
        <v>1.23</v>
      </c>
      <c r="L248" s="8"/>
      <c r="M248" s="1"/>
      <c r="N248" s="1"/>
      <c r="O248" s="1"/>
      <c r="P248" s="1"/>
      <c r="Q248" s="1"/>
      <c r="R248" s="1"/>
    </row>
    <row r="249" spans="1:18" ht="12.75">
      <c r="A249" s="27" t="s">
        <v>172</v>
      </c>
      <c r="B249" s="42">
        <v>18640.4</v>
      </c>
      <c r="C249" s="42">
        <v>20126.8</v>
      </c>
      <c r="D249" s="120">
        <v>20126.8</v>
      </c>
      <c r="E249" s="121">
        <f t="shared" si="18"/>
        <v>100</v>
      </c>
      <c r="F249" s="120">
        <v>27742</v>
      </c>
      <c r="G249" s="122">
        <f t="shared" si="17"/>
        <v>0.7254992430250162</v>
      </c>
      <c r="H249" s="198">
        <v>9187</v>
      </c>
      <c r="I249" s="198">
        <v>9187</v>
      </c>
      <c r="J249" s="122">
        <f t="shared" si="19"/>
        <v>100</v>
      </c>
      <c r="K249" s="71">
        <v>-1.763</v>
      </c>
      <c r="L249" s="8"/>
      <c r="M249" s="1"/>
      <c r="N249" s="1"/>
      <c r="O249" s="1"/>
      <c r="P249" s="1"/>
      <c r="Q249" s="1"/>
      <c r="R249" s="1"/>
    </row>
    <row r="250" spans="1:18" ht="12.75">
      <c r="A250" s="27" t="s">
        <v>158</v>
      </c>
      <c r="B250" s="119">
        <v>75552</v>
      </c>
      <c r="C250" s="42">
        <v>98393.9</v>
      </c>
      <c r="D250" s="120">
        <v>98393.9</v>
      </c>
      <c r="E250" s="121">
        <f t="shared" si="18"/>
        <v>100</v>
      </c>
      <c r="F250" s="120">
        <v>56495</v>
      </c>
      <c r="G250" s="122">
        <f t="shared" si="17"/>
        <v>1.7416390831046995</v>
      </c>
      <c r="H250" s="198">
        <v>37810</v>
      </c>
      <c r="I250" s="198">
        <v>37810</v>
      </c>
      <c r="J250" s="122">
        <f t="shared" si="19"/>
        <v>100</v>
      </c>
      <c r="K250" s="71">
        <v>-3.322</v>
      </c>
      <c r="L250" s="8"/>
      <c r="M250" s="1"/>
      <c r="N250" s="1"/>
      <c r="O250" s="1"/>
      <c r="P250" s="1"/>
      <c r="Q250" s="1"/>
      <c r="R250" s="1"/>
    </row>
    <row r="251" spans="1:18" ht="12.75">
      <c r="A251" s="27" t="s">
        <v>159</v>
      </c>
      <c r="B251" s="42">
        <v>18332.4</v>
      </c>
      <c r="C251" s="119">
        <v>21210</v>
      </c>
      <c r="D251" s="120">
        <v>21210</v>
      </c>
      <c r="E251" s="121">
        <f t="shared" si="18"/>
        <v>100</v>
      </c>
      <c r="F251" s="120">
        <v>13739</v>
      </c>
      <c r="G251" s="122">
        <f t="shared" si="17"/>
        <v>1.5437804789285974</v>
      </c>
      <c r="H251" s="198">
        <v>9711</v>
      </c>
      <c r="I251" s="198">
        <v>9711</v>
      </c>
      <c r="J251" s="122">
        <f t="shared" si="19"/>
        <v>100</v>
      </c>
      <c r="K251" s="71">
        <v>-1.152</v>
      </c>
      <c r="L251" s="8"/>
      <c r="M251" s="1"/>
      <c r="N251" s="1"/>
      <c r="O251" s="1"/>
      <c r="P251" s="1"/>
      <c r="Q251" s="1"/>
      <c r="R251" s="1"/>
    </row>
    <row r="252" spans="1:18" ht="12.75">
      <c r="A252" s="27" t="s">
        <v>160</v>
      </c>
      <c r="B252" s="119">
        <v>26524</v>
      </c>
      <c r="C252" s="42">
        <v>33407.5</v>
      </c>
      <c r="D252" s="120">
        <v>33407.5</v>
      </c>
      <c r="E252" s="121">
        <f t="shared" si="18"/>
        <v>100</v>
      </c>
      <c r="F252" s="120">
        <v>22386</v>
      </c>
      <c r="G252" s="122">
        <f t="shared" si="17"/>
        <v>1.4923389618511569</v>
      </c>
      <c r="H252" s="198">
        <v>14676</v>
      </c>
      <c r="I252" s="198">
        <v>14676</v>
      </c>
      <c r="J252" s="122">
        <f t="shared" si="19"/>
        <v>100</v>
      </c>
      <c r="K252" s="71">
        <v>-0.6</v>
      </c>
      <c r="L252" s="8"/>
      <c r="M252" s="1"/>
      <c r="N252" s="1"/>
      <c r="O252" s="1"/>
      <c r="P252" s="1"/>
      <c r="Q252" s="1"/>
      <c r="R252" s="1"/>
    </row>
    <row r="253" spans="1:18" ht="12.75">
      <c r="A253" s="27" t="s">
        <v>161</v>
      </c>
      <c r="B253" s="119">
        <v>16852</v>
      </c>
      <c r="C253" s="42">
        <v>20148.5</v>
      </c>
      <c r="D253" s="120">
        <v>20148.5</v>
      </c>
      <c r="E253" s="121">
        <f t="shared" si="18"/>
        <v>100</v>
      </c>
      <c r="F253" s="120">
        <v>12119</v>
      </c>
      <c r="G253" s="122">
        <f t="shared" si="17"/>
        <v>1.6625546662265864</v>
      </c>
      <c r="H253" s="198">
        <v>9831</v>
      </c>
      <c r="I253" s="198">
        <v>9831</v>
      </c>
      <c r="J253" s="122">
        <f t="shared" si="19"/>
        <v>100</v>
      </c>
      <c r="K253" s="71">
        <v>-0.24</v>
      </c>
      <c r="L253" s="8"/>
      <c r="M253" s="1"/>
      <c r="N253" s="1"/>
      <c r="O253" s="1"/>
      <c r="P253" s="1"/>
      <c r="Q253" s="1"/>
      <c r="R253" s="1"/>
    </row>
    <row r="254" spans="1:18" ht="12.75">
      <c r="A254" s="27" t="s">
        <v>173</v>
      </c>
      <c r="B254" s="42">
        <v>33472.8</v>
      </c>
      <c r="C254" s="42">
        <v>46435.6</v>
      </c>
      <c r="D254" s="120">
        <v>46435.6</v>
      </c>
      <c r="E254" s="121">
        <f t="shared" si="18"/>
        <v>100</v>
      </c>
      <c r="F254" s="120">
        <v>25037</v>
      </c>
      <c r="G254" s="122">
        <f t="shared" si="17"/>
        <v>1.8546790749690458</v>
      </c>
      <c r="H254" s="198">
        <v>22862</v>
      </c>
      <c r="I254" s="198">
        <v>22862</v>
      </c>
      <c r="J254" s="122">
        <f t="shared" si="19"/>
        <v>100</v>
      </c>
      <c r="K254" s="71">
        <v>-0.418</v>
      </c>
      <c r="L254" s="8"/>
      <c r="M254" s="1"/>
      <c r="N254" s="1"/>
      <c r="O254" s="1"/>
      <c r="P254" s="1"/>
      <c r="Q254" s="1"/>
      <c r="R254" s="1"/>
    </row>
    <row r="255" spans="1:18" ht="12.75">
      <c r="A255" s="27" t="s">
        <v>162</v>
      </c>
      <c r="B255" s="119">
        <v>35524</v>
      </c>
      <c r="C255" s="119">
        <v>39143</v>
      </c>
      <c r="D255" s="120">
        <v>39143</v>
      </c>
      <c r="E255" s="121">
        <f t="shared" si="18"/>
        <v>100</v>
      </c>
      <c r="F255" s="120">
        <v>22749</v>
      </c>
      <c r="G255" s="122">
        <f>D255/F255</f>
        <v>1.7206470614092928</v>
      </c>
      <c r="H255" s="198">
        <v>16533</v>
      </c>
      <c r="I255" s="198">
        <v>16533</v>
      </c>
      <c r="J255" s="122">
        <f>I255/H255*100</f>
        <v>100</v>
      </c>
      <c r="K255" s="71">
        <v>0</v>
      </c>
      <c r="L255" s="8"/>
      <c r="M255" s="1"/>
      <c r="N255" s="1"/>
      <c r="O255" s="1"/>
      <c r="P255" s="1"/>
      <c r="Q255" s="1"/>
      <c r="R255" s="1"/>
    </row>
    <row r="256" spans="1:18" ht="12.75">
      <c r="A256" s="27" t="s">
        <v>163</v>
      </c>
      <c r="B256" s="119">
        <v>18236</v>
      </c>
      <c r="C256" s="42">
        <v>23276.9</v>
      </c>
      <c r="D256" s="120">
        <v>23276.8</v>
      </c>
      <c r="E256" s="121">
        <f t="shared" si="18"/>
        <v>99.9995703895278</v>
      </c>
      <c r="F256" s="120">
        <v>13621.9</v>
      </c>
      <c r="G256" s="122">
        <f t="shared" si="17"/>
        <v>1.7087777769620978</v>
      </c>
      <c r="H256" s="198">
        <v>12631</v>
      </c>
      <c r="I256" s="198">
        <v>12631</v>
      </c>
      <c r="J256" s="122">
        <f t="shared" si="19"/>
        <v>100</v>
      </c>
      <c r="K256" s="71">
        <v>-0.46</v>
      </c>
      <c r="L256" s="8"/>
      <c r="M256" s="1"/>
      <c r="N256" s="1"/>
      <c r="O256" s="1"/>
      <c r="P256" s="1"/>
      <c r="Q256" s="1"/>
      <c r="R256" s="1"/>
    </row>
    <row r="257" spans="1:18" ht="12.75">
      <c r="A257" s="27" t="s">
        <v>164</v>
      </c>
      <c r="B257" s="119">
        <v>15278</v>
      </c>
      <c r="C257" s="119">
        <v>15077</v>
      </c>
      <c r="D257" s="120">
        <v>15077</v>
      </c>
      <c r="E257" s="121">
        <f t="shared" si="18"/>
        <v>100</v>
      </c>
      <c r="F257" s="120">
        <v>11158</v>
      </c>
      <c r="G257" s="122">
        <f t="shared" si="17"/>
        <v>1.351227818605485</v>
      </c>
      <c r="H257" s="198">
        <v>8295</v>
      </c>
      <c r="I257" s="198">
        <v>8295</v>
      </c>
      <c r="J257" s="122">
        <f t="shared" si="19"/>
        <v>100</v>
      </c>
      <c r="K257" s="71">
        <v>-0.303</v>
      </c>
      <c r="L257" s="8"/>
      <c r="M257" s="1"/>
      <c r="N257" s="1"/>
      <c r="O257" s="1"/>
      <c r="P257" s="1"/>
      <c r="Q257" s="1"/>
      <c r="R257" s="1"/>
    </row>
    <row r="258" spans="1:18" ht="12.75">
      <c r="A258" s="27" t="s">
        <v>165</v>
      </c>
      <c r="B258" s="119">
        <v>37249</v>
      </c>
      <c r="C258" s="42">
        <v>38667.3</v>
      </c>
      <c r="D258" s="120">
        <v>38667.3</v>
      </c>
      <c r="E258" s="121">
        <f t="shared" si="18"/>
        <v>100</v>
      </c>
      <c r="F258" s="120">
        <v>27398</v>
      </c>
      <c r="G258" s="122">
        <f t="shared" si="17"/>
        <v>1.4113183444047013</v>
      </c>
      <c r="H258" s="198">
        <v>18597</v>
      </c>
      <c r="I258" s="198">
        <v>18597</v>
      </c>
      <c r="J258" s="122">
        <f t="shared" si="19"/>
        <v>100</v>
      </c>
      <c r="K258" s="71">
        <v>-2.48</v>
      </c>
      <c r="L258" s="8"/>
      <c r="M258" s="1"/>
      <c r="N258" s="1"/>
      <c r="O258" s="1"/>
      <c r="P258" s="1"/>
      <c r="Q258" s="1"/>
      <c r="R258" s="1"/>
    </row>
    <row r="259" spans="1:18" ht="12.75">
      <c r="A259" s="27" t="s">
        <v>166</v>
      </c>
      <c r="B259" s="119">
        <v>14677</v>
      </c>
      <c r="C259" s="119">
        <v>19380</v>
      </c>
      <c r="D259" s="120">
        <v>19380</v>
      </c>
      <c r="E259" s="121">
        <f t="shared" si="18"/>
        <v>100</v>
      </c>
      <c r="F259" s="120">
        <v>10911</v>
      </c>
      <c r="G259" s="122">
        <f t="shared" si="17"/>
        <v>1.7761891668957932</v>
      </c>
      <c r="H259" s="198">
        <v>11119</v>
      </c>
      <c r="I259" s="198">
        <v>11119</v>
      </c>
      <c r="J259" s="122">
        <f t="shared" si="19"/>
        <v>100</v>
      </c>
      <c r="K259" s="71">
        <v>-1.46</v>
      </c>
      <c r="L259" s="8"/>
      <c r="M259" s="1"/>
      <c r="N259" s="1"/>
      <c r="O259" s="1"/>
      <c r="P259" s="1"/>
      <c r="Q259" s="1"/>
      <c r="R259" s="1"/>
    </row>
    <row r="260" spans="1:18" ht="12.75">
      <c r="A260" s="19" t="s">
        <v>167</v>
      </c>
      <c r="B260" s="244">
        <v>22118</v>
      </c>
      <c r="C260" s="113">
        <v>22312</v>
      </c>
      <c r="D260" s="31">
        <v>22312</v>
      </c>
      <c r="E260" s="136">
        <f t="shared" si="18"/>
        <v>100</v>
      </c>
      <c r="F260" s="31">
        <v>15222</v>
      </c>
      <c r="G260" s="128">
        <f t="shared" si="17"/>
        <v>1.4657732229667586</v>
      </c>
      <c r="H260" s="112">
        <v>12149</v>
      </c>
      <c r="I260" s="112">
        <v>12149</v>
      </c>
      <c r="J260" s="129">
        <f t="shared" si="19"/>
        <v>100</v>
      </c>
      <c r="K260" s="72">
        <v>-2.842</v>
      </c>
      <c r="L260" s="8"/>
      <c r="M260" s="1"/>
      <c r="N260" s="1"/>
      <c r="O260" s="1"/>
      <c r="P260" s="1"/>
      <c r="Q260" s="1"/>
      <c r="R260" s="1"/>
    </row>
    <row r="261" spans="1:18" ht="12.75">
      <c r="A261" s="27" t="s">
        <v>168</v>
      </c>
      <c r="B261" s="206">
        <v>38349</v>
      </c>
      <c r="C261" s="50">
        <v>49154.7</v>
      </c>
      <c r="D261" s="78">
        <v>49154.7</v>
      </c>
      <c r="E261" s="130">
        <f t="shared" si="18"/>
        <v>100</v>
      </c>
      <c r="F261" s="73">
        <v>28610</v>
      </c>
      <c r="G261" s="129">
        <f>D261/F261</f>
        <v>1.718095071653268</v>
      </c>
      <c r="H261" s="207">
        <v>24878</v>
      </c>
      <c r="I261" s="5">
        <v>24878</v>
      </c>
      <c r="J261" s="129">
        <f>I261/H261*100</f>
        <v>100</v>
      </c>
      <c r="K261" s="208">
        <v>-6.247</v>
      </c>
      <c r="L261" s="8"/>
      <c r="M261" s="1"/>
      <c r="N261" s="1"/>
      <c r="O261" s="1"/>
      <c r="P261" s="1"/>
      <c r="Q261" s="1"/>
      <c r="R261" s="1"/>
    </row>
    <row r="262" spans="1:18" ht="12.75">
      <c r="A262" s="19" t="s">
        <v>169</v>
      </c>
      <c r="B262" s="113">
        <v>13279</v>
      </c>
      <c r="C262" s="113">
        <v>6691</v>
      </c>
      <c r="D262" s="31">
        <v>6691</v>
      </c>
      <c r="E262" s="136">
        <f t="shared" si="18"/>
        <v>100</v>
      </c>
      <c r="F262" s="31">
        <v>9837</v>
      </c>
      <c r="G262" s="41">
        <f t="shared" si="17"/>
        <v>0.6801870488970214</v>
      </c>
      <c r="H262" s="112">
        <v>3887</v>
      </c>
      <c r="I262" s="112">
        <v>3887</v>
      </c>
      <c r="J262" s="41">
        <f t="shared" si="19"/>
        <v>100</v>
      </c>
      <c r="K262" s="72">
        <v>0</v>
      </c>
      <c r="L262" s="8"/>
      <c r="M262" s="1"/>
      <c r="N262" s="1"/>
      <c r="O262" s="1"/>
      <c r="P262" s="1"/>
      <c r="Q262" s="1"/>
      <c r="R262" s="1"/>
    </row>
    <row r="263" spans="1:18" ht="12.75">
      <c r="A263" s="19" t="s">
        <v>186</v>
      </c>
      <c r="B263" s="113">
        <v>13363</v>
      </c>
      <c r="C263" s="49">
        <v>14919</v>
      </c>
      <c r="D263" s="31">
        <v>14919</v>
      </c>
      <c r="E263" s="136">
        <f aca="true" t="shared" si="20" ref="E263:E317">+(D263/C263)*100</f>
        <v>100</v>
      </c>
      <c r="F263" s="31">
        <v>13177</v>
      </c>
      <c r="G263" s="41">
        <f aca="true" t="shared" si="21" ref="G263:G317">+(D263/F263)</f>
        <v>1.1322000455338848</v>
      </c>
      <c r="H263" s="112">
        <v>9544</v>
      </c>
      <c r="I263" s="112">
        <v>9014</v>
      </c>
      <c r="J263" s="41">
        <f>+(I263/H263)*100</f>
        <v>94.44677284157585</v>
      </c>
      <c r="K263" s="59">
        <v>-4</v>
      </c>
      <c r="L263" s="8"/>
      <c r="M263" s="1"/>
      <c r="N263" s="1"/>
      <c r="O263" s="1"/>
      <c r="P263" s="1"/>
      <c r="Q263" s="1"/>
      <c r="R263" s="1"/>
    </row>
    <row r="264" spans="1:18" ht="12.75">
      <c r="A264" s="19" t="s">
        <v>187</v>
      </c>
      <c r="B264" s="113">
        <v>14117</v>
      </c>
      <c r="C264" s="142">
        <v>14719.6</v>
      </c>
      <c r="D264" s="82">
        <v>14715</v>
      </c>
      <c r="E264" s="209">
        <f>+(D264/C264)*100</f>
        <v>99.96874915079214</v>
      </c>
      <c r="F264" s="82">
        <v>14459.8</v>
      </c>
      <c r="G264" s="47">
        <f>+(D264/D263)</f>
        <v>0.9863261612708627</v>
      </c>
      <c r="H264" s="210">
        <v>8011</v>
      </c>
      <c r="I264" s="210">
        <v>8011</v>
      </c>
      <c r="J264" s="211">
        <f>+(I264/H264)*100</f>
        <v>100</v>
      </c>
      <c r="K264" s="87">
        <v>-4.7</v>
      </c>
      <c r="L264" s="8"/>
      <c r="M264" s="1"/>
      <c r="N264" s="1"/>
      <c r="O264" s="1"/>
      <c r="P264" s="1"/>
      <c r="Q264" s="1"/>
      <c r="R264" s="1"/>
    </row>
    <row r="265" spans="1:18" ht="12.75">
      <c r="A265" s="19" t="s">
        <v>188</v>
      </c>
      <c r="B265" s="113">
        <v>3336</v>
      </c>
      <c r="C265" s="142">
        <v>3749</v>
      </c>
      <c r="D265" s="82">
        <v>3749</v>
      </c>
      <c r="E265" s="209">
        <f t="shared" si="20"/>
        <v>100</v>
      </c>
      <c r="F265" s="82">
        <v>3314</v>
      </c>
      <c r="G265" s="47">
        <f t="shared" si="21"/>
        <v>1.131261315630658</v>
      </c>
      <c r="H265" s="210">
        <v>2353</v>
      </c>
      <c r="I265" s="210">
        <v>2353</v>
      </c>
      <c r="J265" s="211">
        <f aca="true" t="shared" si="22" ref="J265:J317">+(I265/H265)*100</f>
        <v>100</v>
      </c>
      <c r="K265" s="87">
        <v>0</v>
      </c>
      <c r="L265" s="8"/>
      <c r="M265" s="1"/>
      <c r="N265" s="1"/>
      <c r="O265" s="1"/>
      <c r="P265" s="1"/>
      <c r="Q265" s="1"/>
      <c r="R265" s="1"/>
    </row>
    <row r="266" spans="1:18" ht="12.75">
      <c r="A266" s="19" t="s">
        <v>189</v>
      </c>
      <c r="B266" s="113">
        <v>3773</v>
      </c>
      <c r="C266" s="142">
        <v>3904</v>
      </c>
      <c r="D266" s="82">
        <v>3904</v>
      </c>
      <c r="E266" s="209">
        <f t="shared" si="20"/>
        <v>100</v>
      </c>
      <c r="F266" s="82">
        <v>3892</v>
      </c>
      <c r="G266" s="47">
        <f t="shared" si="21"/>
        <v>1.0030832476875642</v>
      </c>
      <c r="H266" s="210">
        <v>1966</v>
      </c>
      <c r="I266" s="210">
        <v>1966</v>
      </c>
      <c r="J266" s="211">
        <f t="shared" si="22"/>
        <v>100</v>
      </c>
      <c r="K266" s="87">
        <v>0</v>
      </c>
      <c r="L266" s="8"/>
      <c r="M266" s="1"/>
      <c r="N266" s="1"/>
      <c r="O266" s="1"/>
      <c r="P266" s="1"/>
      <c r="Q266" s="1"/>
      <c r="R266" s="1"/>
    </row>
    <row r="267" spans="1:18" ht="12.75">
      <c r="A267" s="19" t="s">
        <v>190</v>
      </c>
      <c r="B267" s="113">
        <v>3226</v>
      </c>
      <c r="C267" s="142">
        <v>1721</v>
      </c>
      <c r="D267" s="82">
        <v>1721</v>
      </c>
      <c r="E267" s="209">
        <f t="shared" si="20"/>
        <v>100</v>
      </c>
      <c r="F267" s="82">
        <v>3300</v>
      </c>
      <c r="G267" s="47">
        <f t="shared" si="21"/>
        <v>0.5215151515151515</v>
      </c>
      <c r="H267" s="210">
        <v>1096</v>
      </c>
      <c r="I267" s="210">
        <v>1096</v>
      </c>
      <c r="J267" s="211">
        <f t="shared" si="22"/>
        <v>100</v>
      </c>
      <c r="K267" s="87">
        <v>0</v>
      </c>
      <c r="L267" s="8"/>
      <c r="M267" s="1"/>
      <c r="N267" s="1"/>
      <c r="O267" s="1"/>
      <c r="P267" s="1"/>
      <c r="Q267" s="1"/>
      <c r="R267" s="1"/>
    </row>
    <row r="268" spans="1:18" ht="12.75">
      <c r="A268" s="19" t="s">
        <v>191</v>
      </c>
      <c r="B268" s="113">
        <v>5102</v>
      </c>
      <c r="C268" s="142">
        <v>5356</v>
      </c>
      <c r="D268" s="82">
        <v>5356</v>
      </c>
      <c r="E268" s="209">
        <f t="shared" si="20"/>
        <v>100</v>
      </c>
      <c r="F268" s="82">
        <v>5402</v>
      </c>
      <c r="G268" s="47">
        <f t="shared" si="21"/>
        <v>0.9914846353202518</v>
      </c>
      <c r="H268" s="210">
        <v>3176</v>
      </c>
      <c r="I268" s="210">
        <v>3176</v>
      </c>
      <c r="J268" s="211">
        <f t="shared" si="22"/>
        <v>100</v>
      </c>
      <c r="K268" s="87">
        <v>0</v>
      </c>
      <c r="L268" s="8"/>
      <c r="M268" s="1"/>
      <c r="N268" s="1"/>
      <c r="O268" s="1"/>
      <c r="P268" s="1"/>
      <c r="Q268" s="1"/>
      <c r="R268" s="1"/>
    </row>
    <row r="269" spans="1:18" ht="12.75">
      <c r="A269" s="19" t="s">
        <v>192</v>
      </c>
      <c r="B269" s="113">
        <v>3064</v>
      </c>
      <c r="C269" s="142">
        <v>3323</v>
      </c>
      <c r="D269" s="82">
        <v>3323</v>
      </c>
      <c r="E269" s="209">
        <f t="shared" si="20"/>
        <v>100</v>
      </c>
      <c r="F269" s="82">
        <v>3179</v>
      </c>
      <c r="G269" s="47">
        <f t="shared" si="21"/>
        <v>1.0452972632903428</v>
      </c>
      <c r="H269" s="210">
        <v>1739</v>
      </c>
      <c r="I269" s="210">
        <v>1739</v>
      </c>
      <c r="J269" s="211">
        <f t="shared" si="22"/>
        <v>100</v>
      </c>
      <c r="K269" s="87">
        <v>-0.8</v>
      </c>
      <c r="L269" s="8"/>
      <c r="M269" s="1"/>
      <c r="N269" s="1"/>
      <c r="O269" s="1"/>
      <c r="P269" s="1"/>
      <c r="Q269" s="1"/>
      <c r="R269" s="1"/>
    </row>
    <row r="270" spans="1:18" ht="12.75">
      <c r="A270" s="19" t="s">
        <v>193</v>
      </c>
      <c r="B270" s="113">
        <v>6313</v>
      </c>
      <c r="C270" s="142">
        <v>7405</v>
      </c>
      <c r="D270" s="82">
        <v>7405</v>
      </c>
      <c r="E270" s="209">
        <f t="shared" si="20"/>
        <v>100</v>
      </c>
      <c r="F270" s="82">
        <v>8881</v>
      </c>
      <c r="G270" s="47">
        <f t="shared" si="21"/>
        <v>0.8338024997185002</v>
      </c>
      <c r="H270" s="210">
        <v>4547</v>
      </c>
      <c r="I270" s="210">
        <v>4547</v>
      </c>
      <c r="J270" s="211">
        <f t="shared" si="22"/>
        <v>100</v>
      </c>
      <c r="K270" s="87">
        <v>-1.2</v>
      </c>
      <c r="L270" s="8"/>
      <c r="M270" s="1"/>
      <c r="N270" s="1"/>
      <c r="O270" s="1"/>
      <c r="P270" s="1"/>
      <c r="Q270" s="1"/>
      <c r="R270" s="1"/>
    </row>
    <row r="271" spans="1:18" ht="12.75">
      <c r="A271" s="19" t="s">
        <v>194</v>
      </c>
      <c r="B271" s="113">
        <v>9880</v>
      </c>
      <c r="C271" s="142">
        <v>10537</v>
      </c>
      <c r="D271" s="82">
        <v>10537</v>
      </c>
      <c r="E271" s="209">
        <f t="shared" si="20"/>
        <v>100</v>
      </c>
      <c r="F271" s="82">
        <v>10103</v>
      </c>
      <c r="G271" s="47">
        <f t="shared" si="21"/>
        <v>1.042957537365139</v>
      </c>
      <c r="H271" s="210">
        <v>6670</v>
      </c>
      <c r="I271" s="210">
        <v>6670</v>
      </c>
      <c r="J271" s="211">
        <f t="shared" si="22"/>
        <v>100</v>
      </c>
      <c r="K271" s="87">
        <v>-0.4</v>
      </c>
      <c r="L271" s="8"/>
      <c r="M271" s="1"/>
      <c r="N271" s="1"/>
      <c r="O271" s="1"/>
      <c r="P271" s="1"/>
      <c r="Q271" s="1"/>
      <c r="R271" s="1"/>
    </row>
    <row r="272" spans="1:18" ht="12.75">
      <c r="A272" s="19" t="s">
        <v>195</v>
      </c>
      <c r="B272" s="113">
        <v>8192</v>
      </c>
      <c r="C272" s="142">
        <v>10532</v>
      </c>
      <c r="D272" s="82">
        <v>10532</v>
      </c>
      <c r="E272" s="209">
        <f t="shared" si="20"/>
        <v>100</v>
      </c>
      <c r="F272" s="82">
        <v>8186</v>
      </c>
      <c r="G272" s="47">
        <f t="shared" si="21"/>
        <v>1.286586855607134</v>
      </c>
      <c r="H272" s="210">
        <v>5463</v>
      </c>
      <c r="I272" s="210">
        <v>5463</v>
      </c>
      <c r="J272" s="211">
        <f t="shared" si="22"/>
        <v>100</v>
      </c>
      <c r="K272" s="87">
        <v>-1.4</v>
      </c>
      <c r="L272" s="8"/>
      <c r="M272" s="1"/>
      <c r="N272" s="1"/>
      <c r="O272" s="1"/>
      <c r="P272" s="1"/>
      <c r="Q272" s="1"/>
      <c r="R272" s="1"/>
    </row>
    <row r="273" spans="1:18" ht="12.75">
      <c r="A273" s="19" t="s">
        <v>196</v>
      </c>
      <c r="B273" s="113">
        <v>6872</v>
      </c>
      <c r="C273" s="142">
        <v>7128</v>
      </c>
      <c r="D273" s="82">
        <v>7128</v>
      </c>
      <c r="E273" s="209">
        <f t="shared" si="20"/>
        <v>100</v>
      </c>
      <c r="F273" s="82">
        <v>7076</v>
      </c>
      <c r="G273" s="47">
        <f t="shared" si="21"/>
        <v>1.0073487846240814</v>
      </c>
      <c r="H273" s="210">
        <v>4230</v>
      </c>
      <c r="I273" s="210">
        <v>4230</v>
      </c>
      <c r="J273" s="211">
        <f t="shared" si="22"/>
        <v>100</v>
      </c>
      <c r="K273" s="87">
        <v>-0.6</v>
      </c>
      <c r="L273" s="8"/>
      <c r="M273" s="1"/>
      <c r="N273" s="1"/>
      <c r="O273" s="1"/>
      <c r="P273" s="1"/>
      <c r="Q273" s="1"/>
      <c r="R273" s="1"/>
    </row>
    <row r="274" spans="1:18" ht="12.75">
      <c r="A274" s="19" t="s">
        <v>256</v>
      </c>
      <c r="B274" s="113">
        <v>4286</v>
      </c>
      <c r="C274" s="142">
        <v>4769</v>
      </c>
      <c r="D274" s="82">
        <v>4769</v>
      </c>
      <c r="E274" s="209">
        <f t="shared" si="20"/>
        <v>100</v>
      </c>
      <c r="F274" s="82">
        <v>4414</v>
      </c>
      <c r="G274" s="47">
        <f t="shared" si="21"/>
        <v>1.0804259175351156</v>
      </c>
      <c r="H274" s="210">
        <v>2652</v>
      </c>
      <c r="I274" s="210">
        <v>2631</v>
      </c>
      <c r="J274" s="211">
        <f t="shared" si="22"/>
        <v>99.2081447963801</v>
      </c>
      <c r="K274" s="87">
        <v>0</v>
      </c>
      <c r="L274" s="8"/>
      <c r="M274" s="1"/>
      <c r="N274" s="1"/>
      <c r="O274" s="1"/>
      <c r="P274" s="1"/>
      <c r="Q274" s="1"/>
      <c r="R274" s="1"/>
    </row>
    <row r="275" spans="1:18" ht="12.75">
      <c r="A275" s="19" t="s">
        <v>257</v>
      </c>
      <c r="B275" s="113">
        <v>7171</v>
      </c>
      <c r="C275" s="142">
        <v>8713</v>
      </c>
      <c r="D275" s="82">
        <v>8713</v>
      </c>
      <c r="E275" s="209">
        <f t="shared" si="20"/>
        <v>100</v>
      </c>
      <c r="F275" s="82">
        <v>8111.8</v>
      </c>
      <c r="G275" s="47">
        <f t="shared" si="21"/>
        <v>1.0741142533099928</v>
      </c>
      <c r="H275" s="210">
        <v>5303</v>
      </c>
      <c r="I275" s="210">
        <v>5303</v>
      </c>
      <c r="J275" s="211">
        <f t="shared" si="22"/>
        <v>100</v>
      </c>
      <c r="K275" s="87">
        <v>0</v>
      </c>
      <c r="L275" s="8"/>
      <c r="M275" s="1"/>
      <c r="N275" s="1"/>
      <c r="O275" s="1"/>
      <c r="P275" s="1"/>
      <c r="Q275" s="1"/>
      <c r="R275" s="1"/>
    </row>
    <row r="276" spans="1:18" ht="12.75">
      <c r="A276" s="19" t="s">
        <v>258</v>
      </c>
      <c r="B276" s="113">
        <v>817</v>
      </c>
      <c r="C276" s="142">
        <v>438</v>
      </c>
      <c r="D276" s="82">
        <v>438</v>
      </c>
      <c r="E276" s="209">
        <f t="shared" si="20"/>
        <v>100</v>
      </c>
      <c r="F276" s="82">
        <v>832</v>
      </c>
      <c r="G276" s="47">
        <f t="shared" si="21"/>
        <v>0.5264423076923077</v>
      </c>
      <c r="H276" s="210">
        <v>279</v>
      </c>
      <c r="I276" s="210">
        <v>279</v>
      </c>
      <c r="J276" s="211">
        <f t="shared" si="22"/>
        <v>100</v>
      </c>
      <c r="K276" s="87">
        <v>0</v>
      </c>
      <c r="L276" s="8"/>
      <c r="M276" s="1"/>
      <c r="N276" s="1"/>
      <c r="O276" s="1"/>
      <c r="P276" s="1"/>
      <c r="Q276" s="1"/>
      <c r="R276" s="1"/>
    </row>
    <row r="277" spans="1:18" ht="12.75">
      <c r="A277" s="19" t="s">
        <v>259</v>
      </c>
      <c r="B277" s="113">
        <v>23989</v>
      </c>
      <c r="C277" s="142">
        <v>25267</v>
      </c>
      <c r="D277" s="82">
        <v>25267</v>
      </c>
      <c r="E277" s="209">
        <f t="shared" si="20"/>
        <v>100</v>
      </c>
      <c r="F277" s="82">
        <v>23996</v>
      </c>
      <c r="G277" s="47">
        <f t="shared" si="21"/>
        <v>1.0529671611935323</v>
      </c>
      <c r="H277" s="210">
        <v>14621</v>
      </c>
      <c r="I277" s="210">
        <v>14621</v>
      </c>
      <c r="J277" s="211">
        <f t="shared" si="22"/>
        <v>100</v>
      </c>
      <c r="K277" s="87">
        <v>-2.4</v>
      </c>
      <c r="L277" s="8"/>
      <c r="M277" s="1"/>
      <c r="N277" s="1"/>
      <c r="O277" s="1"/>
      <c r="P277" s="1"/>
      <c r="Q277" s="1"/>
      <c r="R277" s="1"/>
    </row>
    <row r="278" spans="1:18" ht="13.5" thickBot="1">
      <c r="A278" s="65" t="s">
        <v>260</v>
      </c>
      <c r="B278" s="212">
        <v>16040</v>
      </c>
      <c r="C278" s="213">
        <v>16825</v>
      </c>
      <c r="D278" s="214">
        <v>16825</v>
      </c>
      <c r="E278" s="215">
        <f t="shared" si="20"/>
        <v>100</v>
      </c>
      <c r="F278" s="214">
        <v>16725</v>
      </c>
      <c r="G278" s="86">
        <f t="shared" si="21"/>
        <v>1.0059790732436473</v>
      </c>
      <c r="H278" s="216">
        <v>8977</v>
      </c>
      <c r="I278" s="216">
        <v>8977</v>
      </c>
      <c r="J278" s="217">
        <f t="shared" si="22"/>
        <v>100</v>
      </c>
      <c r="K278" s="218">
        <v>-0.9</v>
      </c>
      <c r="L278" s="8"/>
      <c r="M278" s="1"/>
      <c r="N278" s="1"/>
      <c r="O278" s="1"/>
      <c r="P278" s="1"/>
      <c r="Q278" s="1"/>
      <c r="R278" s="1"/>
    </row>
    <row r="279" spans="1:18" ht="13.5" thickTop="1">
      <c r="A279" s="177"/>
      <c r="B279" s="178"/>
      <c r="C279" s="178"/>
      <c r="D279" s="164"/>
      <c r="E279" s="176"/>
      <c r="F279" s="164"/>
      <c r="G279" s="176"/>
      <c r="H279" s="178"/>
      <c r="I279" s="178"/>
      <c r="J279" s="176"/>
      <c r="K279" s="174"/>
      <c r="L279" s="8"/>
      <c r="M279" s="1"/>
      <c r="N279" s="1"/>
      <c r="O279" s="1"/>
      <c r="P279" s="1"/>
      <c r="Q279" s="1"/>
      <c r="R279" s="1"/>
    </row>
    <row r="280" spans="1:18" ht="12.75">
      <c r="A280" s="177"/>
      <c r="B280" s="178"/>
      <c r="C280" s="178"/>
      <c r="D280" s="164"/>
      <c r="E280" s="176"/>
      <c r="F280" s="164"/>
      <c r="G280" s="176"/>
      <c r="H280" s="178"/>
      <c r="I280" s="178"/>
      <c r="J280" s="176"/>
      <c r="K280" s="174"/>
      <c r="L280" s="8"/>
      <c r="M280" s="1"/>
      <c r="N280" s="1"/>
      <c r="O280" s="1"/>
      <c r="P280" s="1"/>
      <c r="Q280" s="1"/>
      <c r="R280" s="1"/>
    </row>
    <row r="281" spans="1:18" ht="12.75">
      <c r="A281" s="177"/>
      <c r="B281" s="178"/>
      <c r="C281" s="178"/>
      <c r="D281" s="164"/>
      <c r="E281" s="176"/>
      <c r="F281" s="164"/>
      <c r="G281" s="176"/>
      <c r="H281" s="178"/>
      <c r="I281" s="178"/>
      <c r="J281" s="176"/>
      <c r="K281" s="174"/>
      <c r="L281" s="8"/>
      <c r="M281" s="1"/>
      <c r="N281" s="1"/>
      <c r="O281" s="1"/>
      <c r="P281" s="1"/>
      <c r="Q281" s="1"/>
      <c r="R281" s="1"/>
    </row>
    <row r="282" spans="1:18" ht="13.5" thickBo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 t="s">
        <v>14</v>
      </c>
      <c r="L282" s="8"/>
      <c r="M282" s="1"/>
      <c r="N282" s="1"/>
      <c r="O282" s="1"/>
      <c r="P282" s="1"/>
      <c r="Q282" s="1"/>
      <c r="R282" s="1"/>
    </row>
    <row r="283" spans="1:18" ht="14.25" thickBot="1" thickTop="1">
      <c r="A283" s="15" t="s">
        <v>12</v>
      </c>
      <c r="B283" s="245" t="s">
        <v>13</v>
      </c>
      <c r="C283" s="246"/>
      <c r="D283" s="246"/>
      <c r="E283" s="246"/>
      <c r="F283" s="246"/>
      <c r="G283" s="247"/>
      <c r="H283" s="245" t="s">
        <v>8</v>
      </c>
      <c r="I283" s="248"/>
      <c r="J283" s="248"/>
      <c r="K283" s="249"/>
      <c r="L283" s="8"/>
      <c r="M283" s="1"/>
      <c r="N283" s="1"/>
      <c r="O283" s="1"/>
      <c r="P283" s="1"/>
      <c r="Q283" s="1"/>
      <c r="R283" s="1"/>
    </row>
    <row r="284" spans="1:18" ht="12.75">
      <c r="A284" s="16"/>
      <c r="B284" s="7" t="s">
        <v>175</v>
      </c>
      <c r="C284" s="7" t="s">
        <v>176</v>
      </c>
      <c r="D284" s="7" t="s">
        <v>1</v>
      </c>
      <c r="E284" s="9" t="s">
        <v>2</v>
      </c>
      <c r="F284" s="7" t="s">
        <v>1</v>
      </c>
      <c r="G284" s="7" t="s">
        <v>3</v>
      </c>
      <c r="H284" s="7" t="s">
        <v>9</v>
      </c>
      <c r="I284" s="7" t="s">
        <v>1</v>
      </c>
      <c r="J284" s="7" t="s">
        <v>2</v>
      </c>
      <c r="K284" s="17" t="s">
        <v>5</v>
      </c>
      <c r="L284" s="8"/>
      <c r="M284" s="1"/>
      <c r="N284" s="1"/>
      <c r="O284" s="1"/>
      <c r="P284" s="1"/>
      <c r="Q284" s="1"/>
      <c r="R284" s="1"/>
    </row>
    <row r="285" spans="1:18" ht="12.75">
      <c r="A285" s="18"/>
      <c r="B285" s="5"/>
      <c r="C285" s="5"/>
      <c r="D285" s="6" t="s">
        <v>7</v>
      </c>
      <c r="E285" s="9" t="s">
        <v>174</v>
      </c>
      <c r="F285" s="6" t="s">
        <v>7</v>
      </c>
      <c r="G285" s="7" t="s">
        <v>177</v>
      </c>
      <c r="H285" s="7" t="s">
        <v>10</v>
      </c>
      <c r="I285" s="10" t="s">
        <v>7</v>
      </c>
      <c r="J285" s="7"/>
      <c r="K285" s="17" t="s">
        <v>6</v>
      </c>
      <c r="L285" s="8"/>
      <c r="M285" s="1"/>
      <c r="N285" s="1"/>
      <c r="O285" s="1"/>
      <c r="P285" s="1"/>
      <c r="Q285" s="1"/>
      <c r="R285" s="1"/>
    </row>
    <row r="286" spans="1:18" ht="13.5" thickBot="1">
      <c r="A286" s="23"/>
      <c r="B286" s="11"/>
      <c r="C286" s="11"/>
      <c r="D286" s="12">
        <v>38352</v>
      </c>
      <c r="E286" s="13"/>
      <c r="F286" s="12">
        <v>37986</v>
      </c>
      <c r="G286" s="24"/>
      <c r="H286" s="11" t="s">
        <v>4</v>
      </c>
      <c r="I286" s="12">
        <v>38352</v>
      </c>
      <c r="J286" s="11"/>
      <c r="K286" s="25" t="s">
        <v>11</v>
      </c>
      <c r="L286" s="8"/>
      <c r="M286" s="1"/>
      <c r="N286" s="1"/>
      <c r="O286" s="1"/>
      <c r="P286" s="1"/>
      <c r="Q286" s="1"/>
      <c r="R286" s="1"/>
    </row>
    <row r="287" spans="1:18" ht="13.5" thickTop="1">
      <c r="A287" s="145" t="s">
        <v>261</v>
      </c>
      <c r="B287" s="200">
        <v>4078</v>
      </c>
      <c r="C287" s="219">
        <v>4721</v>
      </c>
      <c r="D287" s="220">
        <v>4721</v>
      </c>
      <c r="E287" s="221">
        <f>+(D287/C287)*100</f>
        <v>100</v>
      </c>
      <c r="F287" s="220">
        <v>4152</v>
      </c>
      <c r="G287" s="159">
        <f>+(D287/F287)</f>
        <v>1.1370423892100192</v>
      </c>
      <c r="H287" s="222">
        <v>3149</v>
      </c>
      <c r="I287" s="222">
        <v>3149</v>
      </c>
      <c r="J287" s="223">
        <f>+(I287/H287)*100</f>
        <v>100</v>
      </c>
      <c r="K287" s="224">
        <v>-0.4</v>
      </c>
      <c r="L287" s="8"/>
      <c r="M287" s="1"/>
      <c r="N287" s="1"/>
      <c r="O287" s="1"/>
      <c r="P287" s="1"/>
      <c r="Q287" s="1"/>
      <c r="R287" s="1"/>
    </row>
    <row r="288" spans="1:18" ht="12.75">
      <c r="A288" s="21" t="s">
        <v>262</v>
      </c>
      <c r="B288" s="119">
        <v>7954</v>
      </c>
      <c r="C288" s="142">
        <v>22303</v>
      </c>
      <c r="D288" s="82">
        <v>22303</v>
      </c>
      <c r="E288" s="209">
        <f t="shared" si="20"/>
        <v>100</v>
      </c>
      <c r="F288" s="82">
        <v>9712.1</v>
      </c>
      <c r="G288" s="47">
        <f t="shared" si="21"/>
        <v>2.296413751917711</v>
      </c>
      <c r="H288" s="210">
        <v>5709</v>
      </c>
      <c r="I288" s="210">
        <v>5709</v>
      </c>
      <c r="J288" s="211">
        <f>+(I288/H288)*100</f>
        <v>100</v>
      </c>
      <c r="K288" s="87">
        <v>0</v>
      </c>
      <c r="L288" s="8"/>
      <c r="M288" s="1"/>
      <c r="N288" s="1"/>
      <c r="O288" s="1"/>
      <c r="P288" s="1"/>
      <c r="Q288" s="1"/>
      <c r="R288" s="1"/>
    </row>
    <row r="289" spans="1:18" ht="12.75">
      <c r="A289" s="19" t="s">
        <v>197</v>
      </c>
      <c r="B289" s="113">
        <v>8309</v>
      </c>
      <c r="C289" s="142">
        <v>10385.1</v>
      </c>
      <c r="D289" s="82">
        <v>10385.1</v>
      </c>
      <c r="E289" s="209">
        <f t="shared" si="20"/>
        <v>100</v>
      </c>
      <c r="F289" s="82">
        <v>9793.4</v>
      </c>
      <c r="G289" s="47">
        <f t="shared" si="21"/>
        <v>1.060418240856087</v>
      </c>
      <c r="H289" s="210">
        <v>6068</v>
      </c>
      <c r="I289" s="210">
        <v>6068</v>
      </c>
      <c r="J289" s="211">
        <f t="shared" si="22"/>
        <v>100</v>
      </c>
      <c r="K289" s="87">
        <v>-0.7</v>
      </c>
      <c r="L289" s="8"/>
      <c r="M289" s="1"/>
      <c r="N289" s="1"/>
      <c r="O289" s="1"/>
      <c r="P289" s="1"/>
      <c r="Q289" s="1"/>
      <c r="R289" s="1"/>
    </row>
    <row r="290" spans="1:18" ht="12.75">
      <c r="A290" s="19" t="s">
        <v>198</v>
      </c>
      <c r="B290" s="113">
        <v>19366</v>
      </c>
      <c r="C290" s="142">
        <v>20876</v>
      </c>
      <c r="D290" s="82">
        <v>20876</v>
      </c>
      <c r="E290" s="209">
        <f t="shared" si="20"/>
        <v>100</v>
      </c>
      <c r="F290" s="82">
        <v>21890</v>
      </c>
      <c r="G290" s="47">
        <f t="shared" si="21"/>
        <v>0.9536774783005939</v>
      </c>
      <c r="H290" s="210">
        <v>11250</v>
      </c>
      <c r="I290" s="210">
        <v>11250</v>
      </c>
      <c r="J290" s="211">
        <f t="shared" si="22"/>
        <v>100</v>
      </c>
      <c r="K290" s="87">
        <v>-1.3</v>
      </c>
      <c r="L290" s="8"/>
      <c r="M290" s="1"/>
      <c r="N290" s="1"/>
      <c r="O290" s="1"/>
      <c r="P290" s="1"/>
      <c r="Q290" s="1"/>
      <c r="R290" s="1"/>
    </row>
    <row r="291" spans="1:18" ht="12.75">
      <c r="A291" s="19" t="s">
        <v>263</v>
      </c>
      <c r="B291" s="113">
        <v>4617</v>
      </c>
      <c r="C291" s="142">
        <v>6908</v>
      </c>
      <c r="D291" s="82">
        <v>6908</v>
      </c>
      <c r="E291" s="209">
        <f t="shared" si="20"/>
        <v>100</v>
      </c>
      <c r="F291" s="82">
        <v>4721</v>
      </c>
      <c r="G291" s="47">
        <f t="shared" si="21"/>
        <v>1.4632493115865284</v>
      </c>
      <c r="H291" s="210">
        <v>4429</v>
      </c>
      <c r="I291" s="210">
        <v>4429</v>
      </c>
      <c r="J291" s="211">
        <f t="shared" si="22"/>
        <v>100</v>
      </c>
      <c r="K291" s="87">
        <v>-1.8</v>
      </c>
      <c r="L291" s="8"/>
      <c r="M291" s="1"/>
      <c r="N291" s="1"/>
      <c r="O291" s="1"/>
      <c r="P291" s="1"/>
      <c r="Q291" s="1"/>
      <c r="R291" s="1"/>
    </row>
    <row r="292" spans="1:18" ht="12.75">
      <c r="A292" s="19" t="s">
        <v>264</v>
      </c>
      <c r="B292" s="113">
        <v>7345</v>
      </c>
      <c r="C292" s="142">
        <v>8418</v>
      </c>
      <c r="D292" s="82">
        <v>8418</v>
      </c>
      <c r="E292" s="209">
        <f t="shared" si="20"/>
        <v>100</v>
      </c>
      <c r="F292" s="82">
        <v>7793</v>
      </c>
      <c r="G292" s="47">
        <f t="shared" si="21"/>
        <v>1.0802001796484024</v>
      </c>
      <c r="H292" s="210">
        <v>5526</v>
      </c>
      <c r="I292" s="210">
        <v>5526</v>
      </c>
      <c r="J292" s="211">
        <f t="shared" si="22"/>
        <v>100</v>
      </c>
      <c r="K292" s="87">
        <v>-0.6</v>
      </c>
      <c r="L292" s="8"/>
      <c r="M292" s="1"/>
      <c r="N292" s="1"/>
      <c r="O292" s="1"/>
      <c r="P292" s="1"/>
      <c r="Q292" s="1"/>
      <c r="R292" s="1"/>
    </row>
    <row r="293" spans="1:18" ht="12.75">
      <c r="A293" s="19" t="s">
        <v>265</v>
      </c>
      <c r="B293" s="113">
        <v>12658</v>
      </c>
      <c r="C293" s="142">
        <v>16425</v>
      </c>
      <c r="D293" s="82">
        <v>16425</v>
      </c>
      <c r="E293" s="209">
        <f t="shared" si="20"/>
        <v>100</v>
      </c>
      <c r="F293" s="82">
        <v>13512</v>
      </c>
      <c r="G293" s="47">
        <f t="shared" si="21"/>
        <v>1.2155861456483126</v>
      </c>
      <c r="H293" s="210">
        <v>8883</v>
      </c>
      <c r="I293" s="210">
        <v>8883</v>
      </c>
      <c r="J293" s="211">
        <f t="shared" si="22"/>
        <v>100</v>
      </c>
      <c r="K293" s="87">
        <v>-0.4</v>
      </c>
      <c r="L293" s="8"/>
      <c r="M293" s="1"/>
      <c r="N293" s="1"/>
      <c r="O293" s="1"/>
      <c r="P293" s="1"/>
      <c r="Q293" s="1"/>
      <c r="R293" s="1"/>
    </row>
    <row r="294" spans="1:18" ht="12.75">
      <c r="A294" s="19" t="s">
        <v>199</v>
      </c>
      <c r="B294" s="113">
        <v>9860</v>
      </c>
      <c r="C294" s="142">
        <v>15215</v>
      </c>
      <c r="D294" s="82">
        <v>15215</v>
      </c>
      <c r="E294" s="209">
        <f t="shared" si="20"/>
        <v>100</v>
      </c>
      <c r="F294" s="82">
        <v>10195</v>
      </c>
      <c r="G294" s="47">
        <f t="shared" si="21"/>
        <v>1.4923982344286415</v>
      </c>
      <c r="H294" s="210">
        <v>7300</v>
      </c>
      <c r="I294" s="210">
        <v>7300</v>
      </c>
      <c r="J294" s="211">
        <f t="shared" si="22"/>
        <v>100</v>
      </c>
      <c r="K294" s="87">
        <v>0.1</v>
      </c>
      <c r="L294" s="8"/>
      <c r="M294" s="1"/>
      <c r="N294" s="1"/>
      <c r="O294" s="1"/>
      <c r="P294" s="1"/>
      <c r="Q294" s="1"/>
      <c r="R294" s="1"/>
    </row>
    <row r="295" spans="1:18" ht="12.75">
      <c r="A295" s="19" t="s">
        <v>200</v>
      </c>
      <c r="B295" s="113">
        <v>9207</v>
      </c>
      <c r="C295" s="142">
        <v>10410</v>
      </c>
      <c r="D295" s="82">
        <v>10410</v>
      </c>
      <c r="E295" s="209">
        <f t="shared" si="20"/>
        <v>100</v>
      </c>
      <c r="F295" s="82">
        <v>10488.8</v>
      </c>
      <c r="G295" s="47">
        <f t="shared" si="21"/>
        <v>0.9924872244680041</v>
      </c>
      <c r="H295" s="210">
        <v>5518</v>
      </c>
      <c r="I295" s="210">
        <v>5518</v>
      </c>
      <c r="J295" s="211">
        <f t="shared" si="22"/>
        <v>100</v>
      </c>
      <c r="K295" s="87">
        <v>-0.2</v>
      </c>
      <c r="L295" s="8"/>
      <c r="M295" s="1"/>
      <c r="N295" s="1"/>
      <c r="O295" s="1"/>
      <c r="P295" s="1"/>
      <c r="Q295" s="1"/>
      <c r="R295" s="1"/>
    </row>
    <row r="296" spans="1:18" ht="12.75">
      <c r="A296" s="19" t="s">
        <v>266</v>
      </c>
      <c r="B296" s="49">
        <v>13244.5</v>
      </c>
      <c r="C296" s="142">
        <v>15360</v>
      </c>
      <c r="D296" s="82">
        <v>15360</v>
      </c>
      <c r="E296" s="209">
        <f t="shared" si="20"/>
        <v>100</v>
      </c>
      <c r="F296" s="82">
        <v>14305.2</v>
      </c>
      <c r="G296" s="47">
        <f t="shared" si="21"/>
        <v>1.073735424880463</v>
      </c>
      <c r="H296" s="210">
        <v>8154</v>
      </c>
      <c r="I296" s="210">
        <v>8154</v>
      </c>
      <c r="J296" s="211">
        <f t="shared" si="22"/>
        <v>100</v>
      </c>
      <c r="K296" s="87">
        <v>-0.8</v>
      </c>
      <c r="L296" s="8"/>
      <c r="M296" s="1"/>
      <c r="N296" s="1"/>
      <c r="O296" s="1"/>
      <c r="P296" s="1"/>
      <c r="Q296" s="1"/>
      <c r="R296" s="1"/>
    </row>
    <row r="297" spans="1:18" ht="12.75">
      <c r="A297" s="19" t="s">
        <v>201</v>
      </c>
      <c r="B297" s="113">
        <v>8082</v>
      </c>
      <c r="C297" s="142">
        <v>8914</v>
      </c>
      <c r="D297" s="82">
        <v>8914</v>
      </c>
      <c r="E297" s="209">
        <f t="shared" si="20"/>
        <v>100</v>
      </c>
      <c r="F297" s="82">
        <v>8960.4</v>
      </c>
      <c r="G297" s="47">
        <f t="shared" si="21"/>
        <v>0.9948216597473327</v>
      </c>
      <c r="H297" s="210">
        <v>5383</v>
      </c>
      <c r="I297" s="210">
        <v>5383</v>
      </c>
      <c r="J297" s="211">
        <f t="shared" si="22"/>
        <v>100</v>
      </c>
      <c r="K297" s="87">
        <v>-0.6</v>
      </c>
      <c r="L297" s="8"/>
      <c r="M297" s="1"/>
      <c r="N297" s="1"/>
      <c r="O297" s="1"/>
      <c r="P297" s="1"/>
      <c r="Q297" s="1"/>
      <c r="R297" s="1"/>
    </row>
    <row r="298" spans="1:18" ht="12.75">
      <c r="A298" s="19" t="s">
        <v>267</v>
      </c>
      <c r="B298" s="113">
        <v>6893</v>
      </c>
      <c r="C298" s="142">
        <v>7538</v>
      </c>
      <c r="D298" s="82">
        <v>7538</v>
      </c>
      <c r="E298" s="209">
        <f t="shared" si="20"/>
        <v>100</v>
      </c>
      <c r="F298" s="82">
        <v>7070</v>
      </c>
      <c r="G298" s="47">
        <f t="shared" si="21"/>
        <v>1.0661951909476661</v>
      </c>
      <c r="H298" s="210">
        <v>4669</v>
      </c>
      <c r="I298" s="210">
        <v>4669</v>
      </c>
      <c r="J298" s="211">
        <f t="shared" si="22"/>
        <v>100</v>
      </c>
      <c r="K298" s="87">
        <v>-0.5</v>
      </c>
      <c r="L298" s="8"/>
      <c r="M298" s="1"/>
      <c r="N298" s="1"/>
      <c r="O298" s="1"/>
      <c r="P298" s="1"/>
      <c r="Q298" s="1"/>
      <c r="R298" s="1"/>
    </row>
    <row r="299" spans="1:18" ht="12.75">
      <c r="A299" s="19" t="s">
        <v>268</v>
      </c>
      <c r="B299" s="49">
        <v>4323.5</v>
      </c>
      <c r="C299" s="142">
        <v>4902</v>
      </c>
      <c r="D299" s="82">
        <v>4902</v>
      </c>
      <c r="E299" s="209">
        <f t="shared" si="20"/>
        <v>100</v>
      </c>
      <c r="F299" s="82">
        <v>4435</v>
      </c>
      <c r="G299" s="47">
        <f t="shared" si="21"/>
        <v>1.1052987598647126</v>
      </c>
      <c r="H299" s="210">
        <v>3040</v>
      </c>
      <c r="I299" s="210">
        <v>3040</v>
      </c>
      <c r="J299" s="211">
        <f t="shared" si="22"/>
        <v>100</v>
      </c>
      <c r="K299" s="87">
        <v>-0.8</v>
      </c>
      <c r="L299" s="8"/>
      <c r="M299" s="1"/>
      <c r="N299" s="1"/>
      <c r="O299" s="1"/>
      <c r="P299" s="1"/>
      <c r="Q299" s="1"/>
      <c r="R299" s="1"/>
    </row>
    <row r="300" spans="1:18" ht="12.75">
      <c r="A300" s="19" t="s">
        <v>202</v>
      </c>
      <c r="B300" s="113">
        <v>12383</v>
      </c>
      <c r="C300" s="225">
        <v>14435</v>
      </c>
      <c r="D300" s="226">
        <v>14435</v>
      </c>
      <c r="E300" s="227">
        <f t="shared" si="20"/>
        <v>100</v>
      </c>
      <c r="F300" s="82">
        <v>13016</v>
      </c>
      <c r="G300" s="75">
        <f t="shared" si="21"/>
        <v>1.109019668100799</v>
      </c>
      <c r="H300" s="228">
        <v>7986</v>
      </c>
      <c r="I300" s="228">
        <v>7986</v>
      </c>
      <c r="J300" s="229">
        <f t="shared" si="22"/>
        <v>100</v>
      </c>
      <c r="K300" s="230">
        <v>-2.1</v>
      </c>
      <c r="L300" s="8"/>
      <c r="M300" s="1"/>
      <c r="N300" s="1"/>
      <c r="O300" s="1"/>
      <c r="P300" s="1"/>
      <c r="Q300" s="1"/>
      <c r="R300" s="1"/>
    </row>
    <row r="301" spans="1:18" ht="12.75">
      <c r="A301" s="19" t="s">
        <v>203</v>
      </c>
      <c r="B301" s="113">
        <v>9672</v>
      </c>
      <c r="C301" s="49">
        <v>10045</v>
      </c>
      <c r="D301" s="31">
        <v>10045</v>
      </c>
      <c r="E301" s="136">
        <f t="shared" si="20"/>
        <v>100</v>
      </c>
      <c r="F301" s="31">
        <v>9608</v>
      </c>
      <c r="G301" s="41">
        <f t="shared" si="21"/>
        <v>1.0454829308909241</v>
      </c>
      <c r="H301" s="112">
        <v>5982</v>
      </c>
      <c r="I301" s="112">
        <v>5982</v>
      </c>
      <c r="J301" s="41">
        <f t="shared" si="22"/>
        <v>100</v>
      </c>
      <c r="K301" s="59">
        <v>-1</v>
      </c>
      <c r="L301" s="8"/>
      <c r="M301" s="1"/>
      <c r="N301" s="1"/>
      <c r="O301" s="1"/>
      <c r="P301" s="1"/>
      <c r="Q301" s="1"/>
      <c r="R301" s="1"/>
    </row>
    <row r="302" spans="1:18" ht="12.75">
      <c r="A302" s="19" t="s">
        <v>269</v>
      </c>
      <c r="B302" s="113">
        <v>6895</v>
      </c>
      <c r="C302" s="142">
        <v>9927</v>
      </c>
      <c r="D302" s="82">
        <v>9927</v>
      </c>
      <c r="E302" s="209">
        <f t="shared" si="20"/>
        <v>100</v>
      </c>
      <c r="F302" s="82">
        <v>7156</v>
      </c>
      <c r="G302" s="47">
        <f t="shared" si="21"/>
        <v>1.3872275013974287</v>
      </c>
      <c r="H302" s="210">
        <v>4863</v>
      </c>
      <c r="I302" s="210">
        <v>4863</v>
      </c>
      <c r="J302" s="211">
        <f t="shared" si="22"/>
        <v>100</v>
      </c>
      <c r="K302" s="87">
        <v>-0.5</v>
      </c>
      <c r="L302" s="8"/>
      <c r="M302" s="1"/>
      <c r="N302" s="1"/>
      <c r="O302" s="1"/>
      <c r="P302" s="1"/>
      <c r="Q302" s="1"/>
      <c r="R302" s="1"/>
    </row>
    <row r="303" spans="1:18" ht="12.75">
      <c r="A303" s="19" t="s">
        <v>204</v>
      </c>
      <c r="B303" s="113">
        <v>6297</v>
      </c>
      <c r="C303" s="142">
        <v>7007</v>
      </c>
      <c r="D303" s="82">
        <v>7007</v>
      </c>
      <c r="E303" s="209">
        <f t="shared" si="20"/>
        <v>100</v>
      </c>
      <c r="F303" s="82">
        <v>6837.3</v>
      </c>
      <c r="G303" s="47">
        <f t="shared" si="21"/>
        <v>1.024819738785778</v>
      </c>
      <c r="H303" s="210">
        <v>3924</v>
      </c>
      <c r="I303" s="210">
        <v>3924</v>
      </c>
      <c r="J303" s="211">
        <f t="shared" si="22"/>
        <v>100</v>
      </c>
      <c r="K303" s="87">
        <v>-0.7</v>
      </c>
      <c r="L303" s="8"/>
      <c r="M303" s="1"/>
      <c r="N303" s="1"/>
      <c r="O303" s="1"/>
      <c r="P303" s="1"/>
      <c r="Q303" s="1"/>
      <c r="R303" s="1"/>
    </row>
    <row r="304" spans="1:18" ht="12.75">
      <c r="A304" s="19" t="s">
        <v>205</v>
      </c>
      <c r="B304" s="113">
        <v>10345</v>
      </c>
      <c r="C304" s="142">
        <v>11958</v>
      </c>
      <c r="D304" s="82">
        <v>11958</v>
      </c>
      <c r="E304" s="209">
        <f t="shared" si="20"/>
        <v>100</v>
      </c>
      <c r="F304" s="82">
        <v>10757.6</v>
      </c>
      <c r="G304" s="47">
        <f t="shared" si="21"/>
        <v>1.1115862274113184</v>
      </c>
      <c r="H304" s="210">
        <v>7157</v>
      </c>
      <c r="I304" s="210">
        <v>7157</v>
      </c>
      <c r="J304" s="211">
        <f t="shared" si="22"/>
        <v>100</v>
      </c>
      <c r="K304" s="87">
        <v>-0.3</v>
      </c>
      <c r="L304" s="8"/>
      <c r="M304" s="1"/>
      <c r="N304" s="1"/>
      <c r="O304" s="1"/>
      <c r="P304" s="1"/>
      <c r="Q304" s="1"/>
      <c r="R304" s="1"/>
    </row>
    <row r="305" spans="1:18" ht="12.75">
      <c r="A305" s="19" t="s">
        <v>206</v>
      </c>
      <c r="B305" s="113">
        <v>9868</v>
      </c>
      <c r="C305" s="142">
        <v>10626</v>
      </c>
      <c r="D305" s="82">
        <v>10626</v>
      </c>
      <c r="E305" s="209">
        <f t="shared" si="20"/>
        <v>100</v>
      </c>
      <c r="F305" s="82">
        <v>9850</v>
      </c>
      <c r="G305" s="47">
        <f t="shared" si="21"/>
        <v>1.0787817258883248</v>
      </c>
      <c r="H305" s="210">
        <v>6712</v>
      </c>
      <c r="I305" s="210">
        <v>6712</v>
      </c>
      <c r="J305" s="211">
        <f t="shared" si="22"/>
        <v>100</v>
      </c>
      <c r="K305" s="87">
        <v>-1.5</v>
      </c>
      <c r="L305" s="1"/>
      <c r="M305" s="1"/>
      <c r="N305" s="1"/>
      <c r="O305" s="1"/>
      <c r="P305" s="1"/>
      <c r="Q305" s="1"/>
      <c r="R305" s="1"/>
    </row>
    <row r="306" spans="1:18" ht="12.75">
      <c r="A306" s="19" t="s">
        <v>207</v>
      </c>
      <c r="B306" s="113">
        <v>17315</v>
      </c>
      <c r="C306" s="142">
        <v>16543</v>
      </c>
      <c r="D306" s="82">
        <v>16543</v>
      </c>
      <c r="E306" s="209">
        <f t="shared" si="20"/>
        <v>100</v>
      </c>
      <c r="F306" s="82">
        <v>16131</v>
      </c>
      <c r="G306" s="47">
        <f t="shared" si="21"/>
        <v>1.0255408840121505</v>
      </c>
      <c r="H306" s="210">
        <v>8713</v>
      </c>
      <c r="I306" s="210">
        <v>8713</v>
      </c>
      <c r="J306" s="211">
        <f t="shared" si="22"/>
        <v>100</v>
      </c>
      <c r="K306" s="87">
        <v>-0.4</v>
      </c>
      <c r="L306" s="1"/>
      <c r="M306" s="1"/>
      <c r="N306" s="1"/>
      <c r="O306" s="1"/>
      <c r="P306" s="1"/>
      <c r="Q306" s="1"/>
      <c r="R306" s="1"/>
    </row>
    <row r="307" spans="1:18" ht="12.75">
      <c r="A307" s="19" t="s">
        <v>208</v>
      </c>
      <c r="B307" s="113">
        <v>11203</v>
      </c>
      <c r="C307" s="142">
        <v>11526</v>
      </c>
      <c r="D307" s="82">
        <v>11526</v>
      </c>
      <c r="E307" s="209">
        <f t="shared" si="20"/>
        <v>100</v>
      </c>
      <c r="F307" s="82">
        <v>8756</v>
      </c>
      <c r="G307" s="47">
        <f t="shared" si="21"/>
        <v>1.3163544997715853</v>
      </c>
      <c r="H307" s="210">
        <v>7229</v>
      </c>
      <c r="I307" s="210">
        <v>7229</v>
      </c>
      <c r="J307" s="211">
        <f t="shared" si="22"/>
        <v>100</v>
      </c>
      <c r="K307" s="87">
        <v>-1.3</v>
      </c>
      <c r="L307" s="1"/>
      <c r="M307" s="1"/>
      <c r="N307" s="1"/>
      <c r="O307" s="1"/>
      <c r="P307" s="1"/>
      <c r="Q307" s="1"/>
      <c r="R307" s="1"/>
    </row>
    <row r="308" spans="1:18" ht="12.75">
      <c r="A308" s="19" t="s">
        <v>270</v>
      </c>
      <c r="B308" s="113">
        <v>2783</v>
      </c>
      <c r="C308" s="142">
        <v>3080</v>
      </c>
      <c r="D308" s="82">
        <v>3080</v>
      </c>
      <c r="E308" s="209">
        <f t="shared" si="20"/>
        <v>100</v>
      </c>
      <c r="F308" s="82">
        <v>2737</v>
      </c>
      <c r="G308" s="47">
        <f t="shared" si="21"/>
        <v>1.1253196930946292</v>
      </c>
      <c r="H308" s="210">
        <v>1797</v>
      </c>
      <c r="I308" s="210">
        <v>1797</v>
      </c>
      <c r="J308" s="211">
        <f t="shared" si="22"/>
        <v>100</v>
      </c>
      <c r="K308" s="87">
        <v>-0.4</v>
      </c>
      <c r="L308" s="1"/>
      <c r="M308" s="1"/>
      <c r="N308" s="1"/>
      <c r="O308" s="1"/>
      <c r="P308" s="1"/>
      <c r="Q308" s="1"/>
      <c r="R308" s="1"/>
    </row>
    <row r="309" spans="1:18" ht="12.75">
      <c r="A309" s="19" t="s">
        <v>209</v>
      </c>
      <c r="B309" s="113">
        <v>2646</v>
      </c>
      <c r="C309" s="142">
        <v>2787</v>
      </c>
      <c r="D309" s="82">
        <v>2787</v>
      </c>
      <c r="E309" s="209">
        <f t="shared" si="20"/>
        <v>100</v>
      </c>
      <c r="F309" s="82">
        <v>2750</v>
      </c>
      <c r="G309" s="47">
        <f t="shared" si="21"/>
        <v>1.0134545454545454</v>
      </c>
      <c r="H309" s="210">
        <v>1700</v>
      </c>
      <c r="I309" s="210">
        <v>1700</v>
      </c>
      <c r="J309" s="211">
        <f t="shared" si="22"/>
        <v>100</v>
      </c>
      <c r="K309" s="87">
        <v>-0.7</v>
      </c>
      <c r="L309" s="1"/>
      <c r="M309" s="1"/>
      <c r="N309" s="1"/>
      <c r="O309" s="1"/>
      <c r="P309" s="1"/>
      <c r="Q309" s="1"/>
      <c r="R309" s="1"/>
    </row>
    <row r="310" spans="1:18" ht="12.75">
      <c r="A310" s="19" t="s">
        <v>210</v>
      </c>
      <c r="B310" s="113">
        <v>12359</v>
      </c>
      <c r="C310" s="142">
        <v>13029</v>
      </c>
      <c r="D310" s="82">
        <v>13029</v>
      </c>
      <c r="E310" s="209">
        <f t="shared" si="20"/>
        <v>100</v>
      </c>
      <c r="F310" s="82">
        <v>12428</v>
      </c>
      <c r="G310" s="47">
        <f t="shared" si="21"/>
        <v>1.04835854522047</v>
      </c>
      <c r="H310" s="210">
        <v>8230</v>
      </c>
      <c r="I310" s="210">
        <v>8230</v>
      </c>
      <c r="J310" s="211">
        <f t="shared" si="22"/>
        <v>100</v>
      </c>
      <c r="K310" s="87">
        <v>-0.9</v>
      </c>
      <c r="L310" s="152"/>
      <c r="M310" s="1"/>
      <c r="N310" s="1"/>
      <c r="O310" s="1"/>
      <c r="P310" s="1"/>
      <c r="Q310" s="1"/>
      <c r="R310" s="1"/>
    </row>
    <row r="311" spans="1:18" ht="12.75">
      <c r="A311" s="19" t="s">
        <v>211</v>
      </c>
      <c r="B311" s="113">
        <v>7224</v>
      </c>
      <c r="C311" s="142">
        <v>8997.3</v>
      </c>
      <c r="D311" s="82">
        <v>8997.3</v>
      </c>
      <c r="E311" s="209">
        <f t="shared" si="20"/>
        <v>100</v>
      </c>
      <c r="F311" s="82">
        <v>7727.2</v>
      </c>
      <c r="G311" s="47">
        <f t="shared" si="21"/>
        <v>1.1643674293405113</v>
      </c>
      <c r="H311" s="210">
        <v>4687</v>
      </c>
      <c r="I311" s="210">
        <v>4687</v>
      </c>
      <c r="J311" s="211">
        <f t="shared" si="22"/>
        <v>100</v>
      </c>
      <c r="K311" s="87">
        <v>-0.8</v>
      </c>
      <c r="L311" s="1"/>
      <c r="M311" s="1"/>
      <c r="N311" s="1"/>
      <c r="O311" s="1"/>
      <c r="P311" s="1"/>
      <c r="Q311" s="1"/>
      <c r="R311" s="1"/>
    </row>
    <row r="312" spans="1:18" ht="12.75">
      <c r="A312" s="19" t="s">
        <v>271</v>
      </c>
      <c r="B312" s="113">
        <v>3907</v>
      </c>
      <c r="C312" s="142">
        <v>4390</v>
      </c>
      <c r="D312" s="82">
        <v>4390</v>
      </c>
      <c r="E312" s="209">
        <f t="shared" si="20"/>
        <v>100</v>
      </c>
      <c r="F312" s="82">
        <v>4304</v>
      </c>
      <c r="G312" s="47">
        <f t="shared" si="21"/>
        <v>1.0199814126394051</v>
      </c>
      <c r="H312" s="210">
        <v>2410</v>
      </c>
      <c r="I312" s="210">
        <v>2410</v>
      </c>
      <c r="J312" s="211">
        <f t="shared" si="22"/>
        <v>100</v>
      </c>
      <c r="K312" s="87">
        <v>-0.3</v>
      </c>
      <c r="L312" s="1"/>
      <c r="M312" s="1"/>
      <c r="N312" s="1"/>
      <c r="O312" s="1"/>
      <c r="P312" s="1"/>
      <c r="Q312" s="1"/>
      <c r="R312" s="1"/>
    </row>
    <row r="313" spans="1:18" ht="12.75">
      <c r="A313" s="19" t="s">
        <v>212</v>
      </c>
      <c r="B313" s="113">
        <v>12451</v>
      </c>
      <c r="C313" s="142">
        <v>13227</v>
      </c>
      <c r="D313" s="82">
        <v>13227</v>
      </c>
      <c r="E313" s="209">
        <f t="shared" si="20"/>
        <v>100</v>
      </c>
      <c r="F313" s="82">
        <v>12461</v>
      </c>
      <c r="G313" s="47">
        <f t="shared" si="21"/>
        <v>1.061471791991012</v>
      </c>
      <c r="H313" s="210">
        <v>7572</v>
      </c>
      <c r="I313" s="210">
        <v>7572</v>
      </c>
      <c r="J313" s="211">
        <f t="shared" si="22"/>
        <v>100</v>
      </c>
      <c r="K313" s="87">
        <v>-0.1</v>
      </c>
      <c r="L313" s="1"/>
      <c r="M313" s="8"/>
      <c r="N313" s="8"/>
      <c r="O313" s="8"/>
      <c r="P313" s="8"/>
      <c r="Q313" s="1"/>
      <c r="R313" s="1"/>
    </row>
    <row r="314" spans="1:18" ht="12.75">
      <c r="A314" s="19" t="s">
        <v>213</v>
      </c>
      <c r="B314" s="113">
        <v>6696</v>
      </c>
      <c r="C314" s="142">
        <v>7566</v>
      </c>
      <c r="D314" s="82">
        <v>7566</v>
      </c>
      <c r="E314" s="209">
        <f t="shared" si="20"/>
        <v>100</v>
      </c>
      <c r="F314" s="82">
        <v>6978.2</v>
      </c>
      <c r="G314" s="47">
        <f t="shared" si="21"/>
        <v>1.084233756556132</v>
      </c>
      <c r="H314" s="210">
        <v>4291</v>
      </c>
      <c r="I314" s="210">
        <v>4287</v>
      </c>
      <c r="J314" s="211">
        <f t="shared" si="22"/>
        <v>99.90678163598228</v>
      </c>
      <c r="K314" s="87">
        <v>-0.3</v>
      </c>
      <c r="L314" s="1"/>
      <c r="M314" s="8"/>
      <c r="N314" s="8"/>
      <c r="O314" s="8"/>
      <c r="P314" s="8"/>
      <c r="Q314" s="1"/>
      <c r="R314" s="1"/>
    </row>
    <row r="315" spans="1:18" ht="12.75">
      <c r="A315" s="19" t="s">
        <v>272</v>
      </c>
      <c r="B315" s="113">
        <v>5479</v>
      </c>
      <c r="C315" s="142">
        <v>6818</v>
      </c>
      <c r="D315" s="82">
        <v>6818</v>
      </c>
      <c r="E315" s="209">
        <f t="shared" si="20"/>
        <v>100</v>
      </c>
      <c r="F315" s="82">
        <v>5594.5</v>
      </c>
      <c r="G315" s="47">
        <f t="shared" si="21"/>
        <v>1.2186969344892304</v>
      </c>
      <c r="H315" s="210">
        <v>4148</v>
      </c>
      <c r="I315" s="210">
        <v>4148</v>
      </c>
      <c r="J315" s="211">
        <f t="shared" si="22"/>
        <v>100</v>
      </c>
      <c r="K315" s="87">
        <v>-0.2</v>
      </c>
      <c r="L315" s="1"/>
      <c r="M315" s="1"/>
      <c r="N315" s="1"/>
      <c r="O315" s="1"/>
      <c r="P315" s="1"/>
      <c r="Q315" s="1"/>
      <c r="R315" s="1"/>
    </row>
    <row r="316" spans="1:18" ht="12.75">
      <c r="A316" s="19" t="s">
        <v>273</v>
      </c>
      <c r="B316" s="113">
        <v>6007</v>
      </c>
      <c r="C316" s="142">
        <v>6717</v>
      </c>
      <c r="D316" s="82">
        <v>6717</v>
      </c>
      <c r="E316" s="209">
        <f t="shared" si="20"/>
        <v>100</v>
      </c>
      <c r="F316" s="82">
        <v>8651</v>
      </c>
      <c r="G316" s="47">
        <f t="shared" si="21"/>
        <v>0.7764420298231418</v>
      </c>
      <c r="H316" s="210">
        <v>3954</v>
      </c>
      <c r="I316" s="210">
        <v>3954</v>
      </c>
      <c r="J316" s="211">
        <f t="shared" si="22"/>
        <v>100</v>
      </c>
      <c r="K316" s="87">
        <v>-0.3</v>
      </c>
      <c r="L316" s="1"/>
      <c r="M316" s="78"/>
      <c r="N316" s="1"/>
      <c r="O316" s="1"/>
      <c r="P316" s="1"/>
      <c r="Q316" s="1"/>
      <c r="R316" s="1"/>
    </row>
    <row r="317" spans="1:18" ht="13.5" thickBot="1">
      <c r="A317" s="179" t="s">
        <v>274</v>
      </c>
      <c r="B317" s="231">
        <v>14145</v>
      </c>
      <c r="C317" s="232">
        <v>16728</v>
      </c>
      <c r="D317" s="131">
        <v>16728</v>
      </c>
      <c r="E317" s="233">
        <f t="shared" si="20"/>
        <v>100</v>
      </c>
      <c r="F317" s="131">
        <v>17171.3</v>
      </c>
      <c r="G317" s="132">
        <f t="shared" si="21"/>
        <v>0.9741836669326144</v>
      </c>
      <c r="H317" s="234">
        <v>9300</v>
      </c>
      <c r="I317" s="234">
        <v>9300</v>
      </c>
      <c r="J317" s="132">
        <f t="shared" si="22"/>
        <v>100</v>
      </c>
      <c r="K317" s="235">
        <v>-1.3</v>
      </c>
      <c r="L317" s="1"/>
      <c r="M317" s="8"/>
      <c r="N317" s="1"/>
      <c r="O317" s="1"/>
      <c r="P317" s="1"/>
      <c r="Q317" s="1"/>
      <c r="R317" s="1"/>
    </row>
    <row r="318" spans="1:18" ht="13.5" thickBot="1">
      <c r="A318" s="236" t="s">
        <v>125</v>
      </c>
      <c r="B318" s="237">
        <v>6637342</v>
      </c>
      <c r="C318" s="238">
        <v>5496959</v>
      </c>
      <c r="D318" s="239">
        <v>5496107.2</v>
      </c>
      <c r="E318" s="240">
        <f>D318/C318*100</f>
        <v>99.98450415948163</v>
      </c>
      <c r="F318" s="239">
        <v>6528825</v>
      </c>
      <c r="G318" s="241">
        <f>D318/F318</f>
        <v>0.8418217979498608</v>
      </c>
      <c r="H318" s="242">
        <v>2074561</v>
      </c>
      <c r="I318" s="242">
        <v>2072755</v>
      </c>
      <c r="J318" s="241">
        <f>I318/H318*100</f>
        <v>99.91294543761306</v>
      </c>
      <c r="K318" s="243">
        <v>-640.1</v>
      </c>
      <c r="L318" s="1"/>
      <c r="M318" s="8"/>
      <c r="N318" s="1"/>
      <c r="O318" s="1"/>
      <c r="P318" s="1"/>
      <c r="Q318" s="1"/>
      <c r="R318" s="1"/>
    </row>
    <row r="319" spans="1:18" ht="13.5" thickTop="1">
      <c r="A319" s="115"/>
      <c r="B319" s="116"/>
      <c r="C319" s="89"/>
      <c r="D319" s="88"/>
      <c r="E319" s="90"/>
      <c r="F319" s="88"/>
      <c r="G319" s="91"/>
      <c r="H319" s="117"/>
      <c r="I319" s="117"/>
      <c r="J319" s="91"/>
      <c r="K319" s="88"/>
      <c r="L319" s="1"/>
      <c r="M319" s="1"/>
      <c r="N319" s="1"/>
      <c r="O319" s="1"/>
      <c r="P319" s="1"/>
      <c r="Q319" s="1"/>
      <c r="R319" s="1"/>
    </row>
    <row r="320" spans="1:18" ht="12.75">
      <c r="A320" s="115"/>
      <c r="B320" s="116"/>
      <c r="C320" s="116"/>
      <c r="D320" s="185"/>
      <c r="E320" s="116"/>
      <c r="F320" s="116"/>
      <c r="G320" s="116"/>
      <c r="H320" s="116"/>
      <c r="I320" s="116"/>
      <c r="J320" s="116"/>
      <c r="K320" s="116"/>
      <c r="L320" s="1"/>
      <c r="M320" s="1"/>
      <c r="N320" s="1"/>
      <c r="O320" s="1"/>
      <c r="P320" s="1"/>
      <c r="Q320" s="1"/>
      <c r="R320" s="1"/>
    </row>
    <row r="321" spans="1:18" ht="12.75">
      <c r="A321" s="115"/>
      <c r="B321" s="116"/>
      <c r="C321" s="116"/>
      <c r="D321" s="185"/>
      <c r="E321" s="116"/>
      <c r="F321" s="116"/>
      <c r="G321" s="116"/>
      <c r="H321" s="116"/>
      <c r="I321" s="116"/>
      <c r="J321" s="116"/>
      <c r="K321" s="116"/>
      <c r="L321" s="1"/>
      <c r="M321" s="1"/>
      <c r="N321" s="1"/>
      <c r="O321" s="1"/>
      <c r="P321" s="1"/>
      <c r="Q321" s="1"/>
      <c r="R321" s="1"/>
    </row>
    <row r="322" spans="1:18" ht="13.5" thickBot="1">
      <c r="A322" s="115"/>
      <c r="B322" s="116"/>
      <c r="C322" s="89"/>
      <c r="D322" s="88"/>
      <c r="E322" s="90"/>
      <c r="F322" s="88"/>
      <c r="G322" s="91"/>
      <c r="H322" s="117"/>
      <c r="I322" s="117"/>
      <c r="J322" s="91"/>
      <c r="K322" s="1" t="s">
        <v>14</v>
      </c>
      <c r="L322" s="1"/>
      <c r="M322" s="1"/>
      <c r="N322" s="1"/>
      <c r="O322" s="1"/>
      <c r="P322" s="1"/>
      <c r="Q322" s="1"/>
      <c r="R322" s="1"/>
    </row>
    <row r="323" spans="1:18" ht="13.5" thickTop="1">
      <c r="A323" s="143"/>
      <c r="B323" s="138" t="s">
        <v>175</v>
      </c>
      <c r="C323" s="138" t="s">
        <v>176</v>
      </c>
      <c r="D323" s="138" t="s">
        <v>1</v>
      </c>
      <c r="E323" s="139" t="s">
        <v>2</v>
      </c>
      <c r="F323" s="138" t="s">
        <v>1</v>
      </c>
      <c r="G323" s="138" t="s">
        <v>3</v>
      </c>
      <c r="H323" s="140"/>
      <c r="I323" s="140"/>
      <c r="J323" s="140"/>
      <c r="K323" s="141"/>
      <c r="L323" s="1"/>
      <c r="M323" s="1"/>
      <c r="N323" s="1"/>
      <c r="O323" s="1"/>
      <c r="P323" s="1"/>
      <c r="Q323" s="1"/>
      <c r="R323" s="1"/>
    </row>
    <row r="324" spans="1:18" ht="12.75">
      <c r="A324" s="18" t="s">
        <v>63</v>
      </c>
      <c r="B324" s="5"/>
      <c r="C324" s="5"/>
      <c r="D324" s="6" t="s">
        <v>7</v>
      </c>
      <c r="E324" s="9" t="s">
        <v>174</v>
      </c>
      <c r="F324" s="6" t="s">
        <v>7</v>
      </c>
      <c r="G324" s="7" t="s">
        <v>177</v>
      </c>
      <c r="H324" s="51"/>
      <c r="I324" s="52"/>
      <c r="J324" s="51"/>
      <c r="K324" s="37"/>
      <c r="L324" s="1"/>
      <c r="M324" s="1"/>
      <c r="N324" s="1"/>
      <c r="O324" s="1"/>
      <c r="P324" s="1"/>
      <c r="Q324" s="1"/>
      <c r="R324" s="1"/>
    </row>
    <row r="325" spans="1:18" ht="13.5" thickBot="1">
      <c r="A325" s="23"/>
      <c r="B325" s="11"/>
      <c r="C325" s="11"/>
      <c r="D325" s="12">
        <v>38352</v>
      </c>
      <c r="E325" s="13"/>
      <c r="F325" s="12">
        <v>37986</v>
      </c>
      <c r="G325" s="11"/>
      <c r="H325" s="55"/>
      <c r="I325" s="54"/>
      <c r="J325" s="53"/>
      <c r="K325" s="103"/>
      <c r="L325" s="1"/>
      <c r="M325" s="1"/>
      <c r="N325" s="1"/>
      <c r="O325" s="1"/>
      <c r="P325" s="1"/>
      <c r="Q325" s="1"/>
      <c r="R325" s="1"/>
    </row>
    <row r="326" spans="1:18" ht="13.5" thickTop="1">
      <c r="A326" s="145" t="s">
        <v>275</v>
      </c>
      <c r="B326" s="146">
        <v>27500</v>
      </c>
      <c r="C326" s="146">
        <v>11559</v>
      </c>
      <c r="D326" s="146">
        <v>11539.9</v>
      </c>
      <c r="E326" s="147">
        <f>D326/C326*100</f>
        <v>99.8347607924561</v>
      </c>
      <c r="F326" s="146">
        <v>12620</v>
      </c>
      <c r="G326" s="147">
        <f>D326/F326</f>
        <v>0.9144136291600634</v>
      </c>
      <c r="H326" s="148" t="s">
        <v>78</v>
      </c>
      <c r="I326" s="148"/>
      <c r="J326" s="149"/>
      <c r="K326" s="150"/>
      <c r="L326" s="1"/>
      <c r="M326" s="1"/>
      <c r="N326" s="1"/>
      <c r="O326" s="1"/>
      <c r="P326" s="1"/>
      <c r="Q326" s="1"/>
      <c r="R326" s="1"/>
    </row>
    <row r="327" spans="1:18" ht="13.5" thickBot="1">
      <c r="A327" s="19" t="s">
        <v>283</v>
      </c>
      <c r="B327" s="31">
        <v>10000</v>
      </c>
      <c r="C327" s="31">
        <v>8326.4</v>
      </c>
      <c r="D327" s="31">
        <v>8325.7</v>
      </c>
      <c r="E327" s="39">
        <f>D327/C327*100</f>
        <v>99.99159300538048</v>
      </c>
      <c r="F327" s="31">
        <v>1767.5</v>
      </c>
      <c r="G327" s="132">
        <f>D327/F327</f>
        <v>4.710438472418671</v>
      </c>
      <c r="H327" s="153" t="s">
        <v>282</v>
      </c>
      <c r="I327" s="154"/>
      <c r="J327" s="154"/>
      <c r="K327" s="155"/>
      <c r="L327" s="1"/>
      <c r="M327" s="1"/>
      <c r="N327" s="1"/>
      <c r="O327" s="1"/>
      <c r="P327" s="1"/>
      <c r="Q327" s="1"/>
      <c r="R327" s="1"/>
    </row>
    <row r="328" spans="1:18" ht="13.5" thickBot="1">
      <c r="A328" s="188" t="s">
        <v>64</v>
      </c>
      <c r="B328" s="189">
        <f>SUM(B326:B327)</f>
        <v>37500</v>
      </c>
      <c r="C328" s="189">
        <f>SUM(C326:C327)</f>
        <v>19885.4</v>
      </c>
      <c r="D328" s="189">
        <f>SUM(D326:D327)</f>
        <v>19865.6</v>
      </c>
      <c r="E328" s="190">
        <f>D328/C328*100</f>
        <v>99.90042946081043</v>
      </c>
      <c r="F328" s="189">
        <f>SUM(F326:F327)</f>
        <v>14387.5</v>
      </c>
      <c r="G328" s="191">
        <v>0.7</v>
      </c>
      <c r="H328" s="99"/>
      <c r="I328" s="100"/>
      <c r="J328" s="101"/>
      <c r="K328" s="102"/>
      <c r="L328" s="1"/>
      <c r="M328" s="1"/>
      <c r="N328" s="1"/>
      <c r="O328" s="1"/>
      <c r="P328" s="1"/>
      <c r="Q328" s="1"/>
      <c r="R328" s="1"/>
    </row>
    <row r="329" spans="1:18" ht="13.5" thickTop="1">
      <c r="A329" s="18" t="s">
        <v>65</v>
      </c>
      <c r="B329" s="32"/>
      <c r="C329" s="32"/>
      <c r="D329" s="32"/>
      <c r="E329" s="7"/>
      <c r="F329" s="7"/>
      <c r="G329" s="97"/>
      <c r="H329" s="92"/>
      <c r="I329" s="94"/>
      <c r="J329" s="51"/>
      <c r="K329" s="37"/>
      <c r="L329" s="1"/>
      <c r="M329" s="1"/>
      <c r="N329" s="1"/>
      <c r="O329" s="1"/>
      <c r="P329" s="1"/>
      <c r="Q329" s="1"/>
      <c r="R329" s="1"/>
    </row>
    <row r="330" spans="1:18" ht="12.75">
      <c r="A330" s="26" t="s">
        <v>66</v>
      </c>
      <c r="B330" s="56">
        <f>B328+B318+B32+B31</f>
        <v>6809851</v>
      </c>
      <c r="C330" s="56">
        <f>C328+C318+C32+C31</f>
        <v>6240626</v>
      </c>
      <c r="D330" s="56">
        <f>D328+D318+D32+D31</f>
        <v>6239072</v>
      </c>
      <c r="E330" s="56">
        <v>99.97</v>
      </c>
      <c r="F330" s="56">
        <f>F328+F318+F32+F31</f>
        <v>7272304.8</v>
      </c>
      <c r="G330" s="118">
        <f>D330/F330</f>
        <v>0.85792223670273</v>
      </c>
      <c r="H330" s="92"/>
      <c r="I330" s="94"/>
      <c r="J330" s="51"/>
      <c r="K330" s="37"/>
      <c r="L330" s="1"/>
      <c r="M330" s="1"/>
      <c r="N330" s="1"/>
      <c r="O330" s="1"/>
      <c r="P330" s="1"/>
      <c r="Q330" s="1"/>
      <c r="R330" s="1"/>
    </row>
    <row r="331" spans="1:18" ht="12.75">
      <c r="A331" s="18"/>
      <c r="B331" s="32"/>
      <c r="C331" s="32"/>
      <c r="D331" s="32"/>
      <c r="E331" s="75"/>
      <c r="F331" s="163"/>
      <c r="G331" s="97"/>
      <c r="H331" s="92"/>
      <c r="I331" s="94"/>
      <c r="J331" s="51"/>
      <c r="K331" s="37"/>
      <c r="L331" s="1"/>
      <c r="M331" s="1"/>
      <c r="N331" s="1"/>
      <c r="O331" s="1"/>
      <c r="P331" s="1"/>
      <c r="Q331" s="1"/>
      <c r="R331" s="1"/>
    </row>
    <row r="332" spans="1:18" ht="13.5" thickBot="1">
      <c r="A332" s="98" t="s">
        <v>67</v>
      </c>
      <c r="B332" s="107">
        <v>1309368</v>
      </c>
      <c r="C332" s="107">
        <v>3234037.8</v>
      </c>
      <c r="D332" s="107">
        <v>3187165.83</v>
      </c>
      <c r="E332" s="108">
        <f>D332/C332*100</f>
        <v>98.55066721854642</v>
      </c>
      <c r="F332" s="109">
        <v>1484074.14</v>
      </c>
      <c r="G332" s="108">
        <f>D332/F332</f>
        <v>2.1475785771727014</v>
      </c>
      <c r="H332" s="92"/>
      <c r="I332" s="94"/>
      <c r="J332" s="51"/>
      <c r="K332" s="37"/>
      <c r="L332" s="1"/>
      <c r="M332" s="1"/>
      <c r="N332" s="1"/>
      <c r="O332" s="1"/>
      <c r="P332" s="1"/>
      <c r="Q332" s="1"/>
      <c r="R332" s="1"/>
    </row>
    <row r="333" spans="1:18" ht="12.75">
      <c r="A333" s="16"/>
      <c r="B333" s="104"/>
      <c r="C333" s="104"/>
      <c r="D333" s="104"/>
      <c r="E333" s="106"/>
      <c r="F333" s="105"/>
      <c r="G333" s="105"/>
      <c r="H333" s="92"/>
      <c r="I333" s="94"/>
      <c r="J333" s="51"/>
      <c r="K333" s="37"/>
      <c r="L333" s="1"/>
      <c r="M333" s="1"/>
      <c r="N333" s="1"/>
      <c r="O333" s="1"/>
      <c r="P333" s="1"/>
      <c r="Q333" s="1"/>
      <c r="R333" s="1"/>
    </row>
    <row r="334" spans="1:18" ht="13.5" thickBot="1">
      <c r="A334" s="29" t="s">
        <v>68</v>
      </c>
      <c r="B334" s="192">
        <f>SUM(B330:B333)</f>
        <v>8119219</v>
      </c>
      <c r="C334" s="192">
        <f>SUM(C330:C333)</f>
        <v>9474663.8</v>
      </c>
      <c r="D334" s="192">
        <f>SUM(D330:D333)</f>
        <v>9426237.83</v>
      </c>
      <c r="E334" s="193">
        <f>D334/C334*100</f>
        <v>99.48888983269254</v>
      </c>
      <c r="F334" s="192">
        <f>SUM(F330:F333)</f>
        <v>8756378.94</v>
      </c>
      <c r="G334" s="194">
        <f>D334/F334</f>
        <v>1.0764995318944022</v>
      </c>
      <c r="H334" s="93"/>
      <c r="I334" s="95"/>
      <c r="J334" s="96"/>
      <c r="K334" s="38"/>
      <c r="L334" s="1"/>
      <c r="M334" s="1"/>
      <c r="N334" s="1"/>
      <c r="O334" s="1"/>
      <c r="P334" s="1"/>
      <c r="Q334" s="1"/>
      <c r="R334" s="1"/>
    </row>
    <row r="335" spans="1:18" ht="13.5" thickTop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2:18" ht="12.75">
      <c r="L338" s="1"/>
      <c r="M338" s="1"/>
      <c r="N338" s="1"/>
      <c r="O338" s="1"/>
      <c r="P338" s="1"/>
      <c r="Q338" s="1"/>
      <c r="R338" s="1"/>
    </row>
    <row r="339" spans="12:18" ht="12.75">
      <c r="L339" s="1"/>
      <c r="M339" s="1"/>
      <c r="N339" s="1"/>
      <c r="O339" s="1"/>
      <c r="P339" s="1"/>
      <c r="Q339" s="1"/>
      <c r="R339" s="1"/>
    </row>
    <row r="340" spans="12:18" ht="12.75">
      <c r="L340" s="1"/>
      <c r="M340" s="1"/>
      <c r="N340" s="1"/>
      <c r="O340" s="1"/>
      <c r="P340" s="1"/>
      <c r="Q340" s="1"/>
      <c r="R340" s="1"/>
    </row>
    <row r="341" spans="12:18" ht="12.75">
      <c r="L341" s="1"/>
      <c r="M341" s="1"/>
      <c r="N341" s="1"/>
      <c r="O341" s="1"/>
      <c r="P341" s="1"/>
      <c r="Q341" s="1"/>
      <c r="R341" s="1"/>
    </row>
    <row r="342" spans="12:18" ht="12.75">
      <c r="L342" s="1"/>
      <c r="M342" s="1"/>
      <c r="N342" s="1"/>
      <c r="O342" s="1"/>
      <c r="P342" s="1"/>
      <c r="Q342" s="1"/>
      <c r="R342" s="1"/>
    </row>
    <row r="343" spans="12:18" ht="12.75">
      <c r="L343" s="1"/>
      <c r="M343" s="1"/>
      <c r="N343" s="1"/>
      <c r="O343" s="1"/>
      <c r="P343" s="1"/>
      <c r="Q343" s="1"/>
      <c r="R343" s="1"/>
    </row>
    <row r="344" spans="12:18" ht="12.75">
      <c r="L344" s="1"/>
      <c r="M344" s="1"/>
      <c r="N344" s="1"/>
      <c r="O344" s="1"/>
      <c r="P344" s="1"/>
      <c r="Q344" s="1"/>
      <c r="R344" s="1"/>
    </row>
    <row r="345" spans="12:18" ht="12.75">
      <c r="L345" s="1"/>
      <c r="M345" s="1"/>
      <c r="N345" s="1"/>
      <c r="O345" s="1"/>
      <c r="P345" s="1"/>
      <c r="Q345" s="1"/>
      <c r="R345" s="1"/>
    </row>
    <row r="346" spans="12:18" ht="12.75">
      <c r="L346" s="1"/>
      <c r="M346" s="1"/>
      <c r="N346" s="1"/>
      <c r="O346" s="1"/>
      <c r="P346" s="1"/>
      <c r="Q346" s="1"/>
      <c r="R346" s="1"/>
    </row>
    <row r="347" spans="12:18" ht="12.75">
      <c r="L347" s="1"/>
      <c r="M347" s="1"/>
      <c r="N347" s="1"/>
      <c r="O347" s="1"/>
      <c r="P347" s="1"/>
      <c r="Q347" s="1"/>
      <c r="R347" s="1"/>
    </row>
    <row r="348" spans="12:18" ht="12.75">
      <c r="L348" s="1"/>
      <c r="M348" s="1"/>
      <c r="N348" s="1"/>
      <c r="O348" s="1"/>
      <c r="P348" s="1"/>
      <c r="Q348" s="1"/>
      <c r="R348" s="1"/>
    </row>
    <row r="349" spans="12:18" ht="12.75">
      <c r="L349" s="1"/>
      <c r="M349" s="1"/>
      <c r="N349" s="1"/>
      <c r="O349" s="1"/>
      <c r="P349" s="1"/>
      <c r="Q349" s="1"/>
      <c r="R349" s="1"/>
    </row>
    <row r="350" spans="12:18" ht="12.75">
      <c r="L350" s="1"/>
      <c r="M350" s="1"/>
      <c r="N350" s="1"/>
      <c r="O350" s="1"/>
      <c r="P350" s="1"/>
      <c r="Q350" s="1"/>
      <c r="R350" s="1"/>
    </row>
    <row r="351" spans="12:18" ht="12.75">
      <c r="L351" s="1"/>
      <c r="M351" s="1"/>
      <c r="N351" s="1"/>
      <c r="O351" s="1"/>
      <c r="P351" s="1"/>
      <c r="Q351" s="1"/>
      <c r="R351" s="1"/>
    </row>
    <row r="352" spans="12:18" ht="12.75">
      <c r="L352" s="1"/>
      <c r="M352" s="1"/>
      <c r="N352" s="1"/>
      <c r="O352" s="1"/>
      <c r="P352" s="1"/>
      <c r="Q352" s="1"/>
      <c r="R352" s="1"/>
    </row>
    <row r="353" spans="12:18" ht="12.75">
      <c r="L353" s="1"/>
      <c r="M353" s="1"/>
      <c r="N353" s="1"/>
      <c r="O353" s="1"/>
      <c r="P353" s="1"/>
      <c r="Q353" s="1"/>
      <c r="R353" s="1"/>
    </row>
    <row r="354" spans="12:18" ht="12.75">
      <c r="L354" s="1"/>
      <c r="M354" s="1"/>
      <c r="N354" s="1"/>
      <c r="O354" s="1"/>
      <c r="P354" s="1"/>
      <c r="Q354" s="1"/>
      <c r="R354" s="1"/>
    </row>
    <row r="355" spans="12:18" ht="12.75">
      <c r="L355" s="8"/>
      <c r="M355" s="1"/>
      <c r="N355" s="1"/>
      <c r="O355" s="1"/>
      <c r="P355" s="1"/>
      <c r="Q355" s="1"/>
      <c r="R355" s="1"/>
    </row>
    <row r="356" spans="12:18" ht="12.75">
      <c r="L356" s="8"/>
      <c r="M356" s="1"/>
      <c r="N356" s="1"/>
      <c r="O356" s="1"/>
      <c r="P356" s="1"/>
      <c r="Q356" s="1"/>
      <c r="R356" s="1"/>
    </row>
    <row r="357" spans="12:18" ht="12.75">
      <c r="L357" s="8"/>
      <c r="M357" s="1"/>
      <c r="N357" s="1"/>
      <c r="O357" s="1"/>
      <c r="P357" s="1"/>
      <c r="Q357" s="1"/>
      <c r="R357" s="1"/>
    </row>
    <row r="358" spans="12:18" ht="12.75">
      <c r="L358" s="1"/>
      <c r="M358" s="1"/>
      <c r="N358" s="1"/>
      <c r="O358" s="1"/>
      <c r="P358" s="1"/>
      <c r="Q358" s="1"/>
      <c r="R358" s="1"/>
    </row>
    <row r="359" spans="12:18" ht="12.75">
      <c r="L359" s="1"/>
      <c r="M359" s="1"/>
      <c r="N359" s="1"/>
      <c r="O359" s="1"/>
      <c r="P359" s="1"/>
      <c r="Q359" s="1"/>
      <c r="R359" s="1"/>
    </row>
    <row r="360" spans="12:18" ht="12.75">
      <c r="L360" s="1"/>
      <c r="M360" s="1"/>
      <c r="N360" s="1"/>
      <c r="O360" s="1"/>
      <c r="P360" s="1"/>
      <c r="Q360" s="1"/>
      <c r="R360" s="1"/>
    </row>
    <row r="361" spans="12:18" ht="12.75">
      <c r="L361" s="1"/>
      <c r="M361" s="1"/>
      <c r="N361" s="1"/>
      <c r="O361" s="1"/>
      <c r="P361" s="1"/>
      <c r="Q361" s="1"/>
      <c r="R361" s="1"/>
    </row>
    <row r="362" spans="12:18" ht="12.75">
      <c r="L362" s="1"/>
      <c r="M362" s="1"/>
      <c r="N362" s="1"/>
      <c r="O362" s="1"/>
      <c r="P362" s="1"/>
      <c r="Q362" s="1"/>
      <c r="R362" s="1"/>
    </row>
    <row r="363" spans="12:18" ht="12.75">
      <c r="L363" s="1"/>
      <c r="M363" s="1"/>
      <c r="N363" s="1"/>
      <c r="O363" s="1"/>
      <c r="P363" s="1"/>
      <c r="Q363" s="1"/>
      <c r="R363" s="1"/>
    </row>
    <row r="364" spans="12:18" ht="12.75">
      <c r="L364" s="1"/>
      <c r="M364" s="1"/>
      <c r="N364" s="1"/>
      <c r="O364" s="1"/>
      <c r="P364" s="1"/>
      <c r="Q364" s="1"/>
      <c r="R364" s="1"/>
    </row>
    <row r="365" spans="12:18" ht="12.75">
      <c r="L365" s="1"/>
      <c r="M365" s="1"/>
      <c r="N365" s="1"/>
      <c r="O365" s="1"/>
      <c r="P365" s="1"/>
      <c r="Q365" s="1"/>
      <c r="R365" s="1"/>
    </row>
    <row r="366" spans="12:18" ht="12.75">
      <c r="L366" s="1"/>
      <c r="M366" s="1"/>
      <c r="N366" s="1"/>
      <c r="O366" s="1"/>
      <c r="P366" s="1"/>
      <c r="Q366" s="1"/>
      <c r="R366" s="1"/>
    </row>
    <row r="367" spans="12:18" ht="12.75">
      <c r="L367" s="1"/>
      <c r="M367" s="1"/>
      <c r="N367" s="1"/>
      <c r="O367" s="1"/>
      <c r="P367" s="1"/>
      <c r="Q367" s="1"/>
      <c r="R367" s="1"/>
    </row>
    <row r="368" spans="12:18" ht="12.75">
      <c r="L368" s="1"/>
      <c r="M368" s="1"/>
      <c r="N368" s="1"/>
      <c r="O368" s="1"/>
      <c r="P368" s="1"/>
      <c r="Q368" s="1"/>
      <c r="R368" s="1"/>
    </row>
    <row r="369" spans="12:18" ht="12.75">
      <c r="L369" s="1"/>
      <c r="M369" s="1"/>
      <c r="N369" s="1"/>
      <c r="O369" s="1"/>
      <c r="P369" s="1"/>
      <c r="Q369" s="1"/>
      <c r="R369" s="1"/>
    </row>
    <row r="370" spans="12:18" ht="12.75">
      <c r="L370" s="1"/>
      <c r="M370" s="1"/>
      <c r="N370" s="1"/>
      <c r="O370" s="1"/>
      <c r="P370" s="1"/>
      <c r="Q370" s="1"/>
      <c r="R370" s="1"/>
    </row>
    <row r="371" spans="12:18" ht="12.75">
      <c r="L371" s="1"/>
      <c r="M371" s="1"/>
      <c r="N371" s="1"/>
      <c r="O371" s="1"/>
      <c r="P371" s="1"/>
      <c r="Q371" s="1"/>
      <c r="R371" s="1"/>
    </row>
    <row r="372" spans="12:18" ht="12.75">
      <c r="L372" s="1"/>
      <c r="M372" s="1"/>
      <c r="N372" s="1"/>
      <c r="O372" s="1"/>
      <c r="P372" s="1"/>
      <c r="Q372" s="1"/>
      <c r="R372" s="1"/>
    </row>
    <row r="373" spans="12:18" ht="12.75">
      <c r="L373" s="1"/>
      <c r="M373" s="1"/>
      <c r="N373" s="1"/>
      <c r="O373" s="1"/>
      <c r="P373" s="1"/>
      <c r="Q373" s="1"/>
      <c r="R373" s="1"/>
    </row>
    <row r="374" spans="12:18" ht="12.75">
      <c r="L374" s="1"/>
      <c r="M374" s="1"/>
      <c r="N374" s="1"/>
      <c r="O374" s="1"/>
      <c r="P374" s="1"/>
      <c r="Q374" s="1"/>
      <c r="R374" s="1"/>
    </row>
    <row r="375" spans="12:18" ht="12.75">
      <c r="L375" s="1"/>
      <c r="M375" s="1"/>
      <c r="N375" s="1"/>
      <c r="O375" s="1"/>
      <c r="P375" s="1"/>
      <c r="Q375" s="1"/>
      <c r="R375" s="1"/>
    </row>
    <row r="376" spans="12:18" ht="12.75">
      <c r="L376" s="1"/>
      <c r="M376" s="1"/>
      <c r="N376" s="1"/>
      <c r="O376" s="1"/>
      <c r="P376" s="1"/>
      <c r="Q376" s="1"/>
      <c r="R376" s="1"/>
    </row>
    <row r="377" spans="12:18" ht="12.75">
      <c r="L377" s="1"/>
      <c r="M377" s="1"/>
      <c r="N377" s="1"/>
      <c r="O377" s="1"/>
      <c r="P377" s="1"/>
      <c r="Q377" s="1"/>
      <c r="R377" s="1"/>
    </row>
    <row r="378" spans="12:18" ht="12.75">
      <c r="L378" s="1"/>
      <c r="M378" s="1"/>
      <c r="N378" s="1"/>
      <c r="O378" s="1"/>
      <c r="P378" s="1"/>
      <c r="Q378" s="1"/>
      <c r="R378" s="1"/>
    </row>
    <row r="379" spans="12:18" ht="12.75">
      <c r="L379" s="1"/>
      <c r="M379" s="1"/>
      <c r="N379" s="1"/>
      <c r="O379" s="1"/>
      <c r="P379" s="1"/>
      <c r="Q379" s="1"/>
      <c r="R379" s="1"/>
    </row>
    <row r="380" spans="12:18" ht="12.75">
      <c r="L380" s="1"/>
      <c r="M380" s="1"/>
      <c r="N380" s="1"/>
      <c r="O380" s="1"/>
      <c r="P380" s="1"/>
      <c r="Q380" s="1"/>
      <c r="R380" s="1"/>
    </row>
    <row r="381" spans="12:18" ht="12.75">
      <c r="L381" s="1"/>
      <c r="M381" s="1"/>
      <c r="N381" s="1"/>
      <c r="O381" s="1"/>
      <c r="P381" s="1"/>
      <c r="Q381" s="1"/>
      <c r="R381" s="1"/>
    </row>
    <row r="382" spans="12:18" ht="12.75">
      <c r="L382" s="1"/>
      <c r="M382" s="1"/>
      <c r="N382" s="1"/>
      <c r="O382" s="1"/>
      <c r="P382" s="1"/>
      <c r="Q382" s="1"/>
      <c r="R382" s="1"/>
    </row>
    <row r="383" spans="12:18" ht="12.75">
      <c r="L383" s="1"/>
      <c r="M383" s="1"/>
      <c r="N383" s="1"/>
      <c r="O383" s="1"/>
      <c r="P383" s="1"/>
      <c r="Q383" s="1"/>
      <c r="R383" s="1"/>
    </row>
    <row r="384" spans="12:18" ht="12.75">
      <c r="L384" s="1"/>
      <c r="M384" s="1"/>
      <c r="N384" s="1"/>
      <c r="O384" s="1"/>
      <c r="P384" s="1"/>
      <c r="Q384" s="1"/>
      <c r="R384" s="1"/>
    </row>
    <row r="385" spans="12:18" ht="12.75">
      <c r="L385" s="1"/>
      <c r="M385" s="1"/>
      <c r="N385" s="1"/>
      <c r="O385" s="1"/>
      <c r="P385" s="1"/>
      <c r="Q385" s="1"/>
      <c r="R385" s="1"/>
    </row>
    <row r="386" spans="12:18" ht="12.75">
      <c r="L386" s="1"/>
      <c r="M386" s="1"/>
      <c r="N386" s="1"/>
      <c r="O386" s="1"/>
      <c r="P386" s="1"/>
      <c r="Q386" s="1"/>
      <c r="R386" s="1"/>
    </row>
    <row r="387" spans="12:18" ht="12.75">
      <c r="L387" s="1"/>
      <c r="M387" s="1"/>
      <c r="N387" s="1"/>
      <c r="O387" s="1"/>
      <c r="P387" s="1"/>
      <c r="Q387" s="1"/>
      <c r="R387" s="1"/>
    </row>
    <row r="388" spans="12:18" ht="12.75">
      <c r="L388" s="1"/>
      <c r="M388" s="1"/>
      <c r="N388" s="1"/>
      <c r="O388" s="1"/>
      <c r="P388" s="1"/>
      <c r="Q388" s="1"/>
      <c r="R388" s="1"/>
    </row>
    <row r="389" spans="12:18" ht="12.75">
      <c r="L389" s="1"/>
      <c r="M389" s="1"/>
      <c r="N389" s="1"/>
      <c r="O389" s="1"/>
      <c r="P389" s="1"/>
      <c r="Q389" s="1"/>
      <c r="R389" s="1"/>
    </row>
    <row r="390" spans="12:18" ht="12.75">
      <c r="L390" s="1"/>
      <c r="M390" s="1"/>
      <c r="N390" s="1"/>
      <c r="O390" s="1"/>
      <c r="P390" s="1"/>
      <c r="Q390" s="1"/>
      <c r="R390" s="1"/>
    </row>
    <row r="391" spans="12:18" ht="12.75">
      <c r="L391" s="1"/>
      <c r="M391" s="1"/>
      <c r="N391" s="1"/>
      <c r="O391" s="1"/>
      <c r="P391" s="1"/>
      <c r="Q391" s="1"/>
      <c r="R391" s="1"/>
    </row>
    <row r="392" spans="12:18" ht="12.75">
      <c r="L392" s="1"/>
      <c r="M392" s="1"/>
      <c r="N392" s="1"/>
      <c r="O392" s="1"/>
      <c r="P392" s="1"/>
      <c r="Q392" s="1"/>
      <c r="R392" s="1"/>
    </row>
    <row r="393" spans="12:18" ht="12.75">
      <c r="L393" s="1"/>
      <c r="M393" s="1"/>
      <c r="N393" s="1"/>
      <c r="O393" s="1"/>
      <c r="P393" s="1"/>
      <c r="Q393" s="1"/>
      <c r="R393" s="1"/>
    </row>
    <row r="394" spans="12:18" ht="12.75">
      <c r="L394" s="1"/>
      <c r="M394" s="1"/>
      <c r="N394" s="1"/>
      <c r="O394" s="1"/>
      <c r="P394" s="1"/>
      <c r="Q394" s="1"/>
      <c r="R394" s="1"/>
    </row>
    <row r="395" spans="12:18" ht="12.75">
      <c r="L395" s="1"/>
      <c r="M395" s="1"/>
      <c r="N395" s="1"/>
      <c r="O395" s="1"/>
      <c r="P395" s="1"/>
      <c r="Q395" s="1"/>
      <c r="R395" s="1"/>
    </row>
    <row r="396" spans="12:18" ht="12.75">
      <c r="L396" s="1"/>
      <c r="M396" s="1"/>
      <c r="N396" s="1"/>
      <c r="O396" s="1"/>
      <c r="P396" s="1"/>
      <c r="Q396" s="1"/>
      <c r="R396" s="1"/>
    </row>
    <row r="397" spans="12:18" ht="12.75">
      <c r="L397" s="1"/>
      <c r="M397" s="1"/>
      <c r="N397" s="1"/>
      <c r="O397" s="1"/>
      <c r="P397" s="1"/>
      <c r="Q397" s="1"/>
      <c r="R397" s="1"/>
    </row>
    <row r="398" spans="13:18" ht="12.75">
      <c r="M398" s="1"/>
      <c r="N398" s="1"/>
      <c r="O398" s="1"/>
      <c r="P398" s="1"/>
      <c r="Q398" s="1"/>
      <c r="R398" s="1"/>
    </row>
    <row r="399" spans="13:18" ht="12.75">
      <c r="M399" s="1"/>
      <c r="N399" s="1"/>
      <c r="O399" s="1"/>
      <c r="P399" s="1"/>
      <c r="Q399" s="1"/>
      <c r="R399" s="1"/>
    </row>
    <row r="400" spans="13:18" ht="12.75">
      <c r="M400" s="1"/>
      <c r="N400" s="1"/>
      <c r="O400" s="1"/>
      <c r="P400" s="1"/>
      <c r="Q400" s="1"/>
      <c r="R400" s="1"/>
    </row>
    <row r="401" spans="13:18" ht="12.75">
      <c r="M401" s="1"/>
      <c r="N401" s="1"/>
      <c r="O401" s="1"/>
      <c r="P401" s="1"/>
      <c r="Q401" s="1"/>
      <c r="R401" s="1"/>
    </row>
    <row r="402" spans="13:18" ht="12.75">
      <c r="M402" s="1"/>
      <c r="N402" s="1"/>
      <c r="O402" s="1"/>
      <c r="P402" s="1"/>
      <c r="Q402" s="1"/>
      <c r="R402" s="1"/>
    </row>
    <row r="403" spans="13:18" ht="12.75">
      <c r="M403" s="1"/>
      <c r="N403" s="1"/>
      <c r="O403" s="1"/>
      <c r="P403" s="1"/>
      <c r="Q403" s="1"/>
      <c r="R403" s="1"/>
    </row>
    <row r="404" spans="13:18" ht="12.75">
      <c r="M404" s="1"/>
      <c r="N404" s="1"/>
      <c r="O404" s="1"/>
      <c r="P404" s="1"/>
      <c r="Q404" s="1"/>
      <c r="R404" s="1"/>
    </row>
    <row r="405" spans="13:18" ht="12.75">
      <c r="M405" s="1"/>
      <c r="N405" s="1"/>
      <c r="O405" s="1"/>
      <c r="P405" s="1"/>
      <c r="Q405" s="1"/>
      <c r="R405" s="1"/>
    </row>
    <row r="406" spans="13:18" ht="12.75">
      <c r="M406" s="1"/>
      <c r="N406" s="1"/>
      <c r="O406" s="1"/>
      <c r="P406" s="1"/>
      <c r="Q406" s="1"/>
      <c r="R406" s="1"/>
    </row>
    <row r="407" spans="13:18" ht="12.75">
      <c r="M407" s="1"/>
      <c r="N407" s="1"/>
      <c r="O407" s="1"/>
      <c r="P407" s="1"/>
      <c r="Q407" s="1"/>
      <c r="R407" s="1"/>
    </row>
    <row r="408" spans="13:18" ht="12.75">
      <c r="M408" s="1"/>
      <c r="N408" s="1"/>
      <c r="O408" s="1"/>
      <c r="P408" s="1"/>
      <c r="Q408" s="1"/>
      <c r="R408" s="1"/>
    </row>
    <row r="409" spans="13:18" ht="12.75">
      <c r="M409" s="1"/>
      <c r="N409" s="1"/>
      <c r="O409" s="1"/>
      <c r="P409" s="1"/>
      <c r="Q409" s="1"/>
      <c r="R409" s="1"/>
    </row>
    <row r="410" spans="13:18" ht="12.75">
      <c r="M410" s="1"/>
      <c r="N410" s="1"/>
      <c r="O410" s="1"/>
      <c r="P410" s="1"/>
      <c r="Q410" s="1"/>
      <c r="R410" s="1"/>
    </row>
    <row r="411" spans="13:18" ht="12.75">
      <c r="M411" s="1"/>
      <c r="N411" s="1"/>
      <c r="O411" s="1"/>
      <c r="P411" s="1"/>
      <c r="Q411" s="1"/>
      <c r="R411" s="1"/>
    </row>
    <row r="412" spans="13:18" ht="12.75">
      <c r="M412" s="1"/>
      <c r="N412" s="1"/>
      <c r="O412" s="1"/>
      <c r="P412" s="1"/>
      <c r="Q412" s="1"/>
      <c r="R412" s="1"/>
    </row>
    <row r="413" spans="13:18" ht="12.75">
      <c r="M413" s="1"/>
      <c r="N413" s="1"/>
      <c r="O413" s="1"/>
      <c r="P413" s="1"/>
      <c r="Q413" s="1"/>
      <c r="R413" s="1"/>
    </row>
    <row r="414" spans="13:18" ht="12.75">
      <c r="M414" s="1"/>
      <c r="N414" s="1"/>
      <c r="O414" s="1"/>
      <c r="P414" s="1"/>
      <c r="Q414" s="1"/>
      <c r="R414" s="1"/>
    </row>
    <row r="415" spans="13:18" ht="12.75">
      <c r="M415" s="1"/>
      <c r="N415" s="1"/>
      <c r="O415" s="1"/>
      <c r="P415" s="1"/>
      <c r="Q415" s="1"/>
      <c r="R415" s="1"/>
    </row>
    <row r="416" spans="13:18" ht="12.75">
      <c r="M416" s="1"/>
      <c r="N416" s="1"/>
      <c r="O416" s="1"/>
      <c r="P416" s="1"/>
      <c r="Q416" s="1"/>
      <c r="R416" s="1"/>
    </row>
    <row r="417" spans="13:18" ht="12.75">
      <c r="M417" s="1"/>
      <c r="N417" s="1"/>
      <c r="O417" s="1"/>
      <c r="P417" s="1"/>
      <c r="Q417" s="1"/>
      <c r="R417" s="1"/>
    </row>
    <row r="418" spans="13:18" ht="12.75">
      <c r="M418" s="1"/>
      <c r="N418" s="1"/>
      <c r="O418" s="1"/>
      <c r="P418" s="1"/>
      <c r="Q418" s="1"/>
      <c r="R418" s="1"/>
    </row>
    <row r="419" spans="13:18" ht="12.75">
      <c r="M419" s="1"/>
      <c r="N419" s="1"/>
      <c r="O419" s="1"/>
      <c r="P419" s="1"/>
      <c r="Q419" s="1"/>
      <c r="R419" s="1"/>
    </row>
  </sheetData>
  <mergeCells count="16">
    <mergeCell ref="B283:G283"/>
    <mergeCell ref="H283:K283"/>
    <mergeCell ref="B203:G203"/>
    <mergeCell ref="H203:K203"/>
    <mergeCell ref="B243:G243"/>
    <mergeCell ref="H243:K243"/>
    <mergeCell ref="B122:G122"/>
    <mergeCell ref="H122:K122"/>
    <mergeCell ref="B162:G162"/>
    <mergeCell ref="H162:K162"/>
    <mergeCell ref="B82:G82"/>
    <mergeCell ref="H82:K82"/>
    <mergeCell ref="B4:G4"/>
    <mergeCell ref="H4:K4"/>
    <mergeCell ref="B43:G43"/>
    <mergeCell ref="H43:K4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2005-03-11T09:06:41Z</cp:lastPrinted>
  <dcterms:created xsi:type="dcterms:W3CDTF">2003-04-22T10:40:51Z</dcterms:created>
  <dcterms:modified xsi:type="dcterms:W3CDTF">2005-04-12T11:27:56Z</dcterms:modified>
  <cp:category/>
  <cp:version/>
  <cp:contentType/>
  <cp:contentStatus/>
</cp:coreProperties>
</file>