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75" windowWidth="15570" windowHeight="9630" activeTab="0"/>
  </bookViews>
  <sheets>
    <sheet name="MČ P 1-57" sheetId="1" r:id="rId1"/>
  </sheets>
  <definedNames>
    <definedName name="_xlnm.Print_Titles" localSheetId="0">'MČ P 1-57'!$9:$10</definedName>
  </definedNames>
  <calcPr fullCalcOnLoad="1"/>
</workbook>
</file>

<file path=xl/sharedStrings.xml><?xml version="1.0" encoding="utf-8"?>
<sst xmlns="http://schemas.openxmlformats.org/spreadsheetml/2006/main" count="109" uniqueCount="105">
  <si>
    <t>Městská část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</si>
  <si>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</si>
  <si>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</si>
  <si>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</si>
  <si>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</si>
  <si>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</si>
  <si>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</si>
  <si>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</si>
  <si>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</si>
  <si>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</si>
  <si>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</si>
  <si>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</si>
  <si>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</si>
  <si>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</si>
  <si>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</si>
  <si>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</si>
  <si>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</si>
  <si>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</si>
  <si>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</si>
  <si>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</si>
  <si>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</si>
  <si>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</si>
  <si>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</si>
  <si>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</si>
  <si>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</si>
  <si>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</si>
  <si>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</si>
  <si>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</si>
  <si>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</si>
  <si>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</si>
  <si>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</si>
  <si>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</si>
  <si>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</si>
  <si>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</si>
  <si>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</si>
  <si>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</si>
  <si>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</si>
  <si>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</si>
  <si>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</si>
  <si>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</si>
  <si>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</si>
  <si>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</si>
  <si>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</si>
  <si>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</si>
  <si>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</si>
  <si>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</si>
  <si>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</si>
  <si>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</si>
  <si>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</si>
  <si>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</si>
  <si>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</si>
  <si>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</si>
  <si>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</si>
  <si>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</si>
  <si>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</si>
  <si>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</si>
  <si>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</si>
  <si>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</si>
  <si>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Přední Kopanina</t>
  </si>
  <si>
    <r>
      <t>Rozloha       území MČ           v km</t>
    </r>
    <r>
      <rPr>
        <b/>
        <i/>
        <vertAlign val="superscript"/>
        <sz val="8"/>
        <rFont val="Arial CE"/>
        <family val="0"/>
      </rPr>
      <t>2</t>
    </r>
  </si>
  <si>
    <t>v tis. Kč</t>
  </si>
  <si>
    <t>Celkem 1-57</t>
  </si>
  <si>
    <t>celkem 1-22</t>
  </si>
  <si>
    <t>celkem 23-57</t>
  </si>
  <si>
    <t>Celkem</t>
  </si>
  <si>
    <t xml:space="preserve">Celkem FVz </t>
  </si>
  <si>
    <t>z toho</t>
  </si>
  <si>
    <t xml:space="preserve">Dokrytí na min.výši 3,0 tis./obyv., snížení na max. výši 5,5 tis./obyv. </t>
  </si>
  <si>
    <t xml:space="preserve">Kritéria: 30 % dle počtu obyvatel MČ, 10 % dle rozlohy MČ, 30 % dle počtu dětí MŠ a žáků ZŠ, 20 % dle plochy zeleně, 10 % dle plochy vozovek ve správě MČ </t>
  </si>
  <si>
    <t xml:space="preserve">Praha 22 </t>
  </si>
  <si>
    <t xml:space="preserve">dle smluv o komunálním odpadu, pověření MČ P 22 a MČ P 21 - úsek 511 Pražského okruhu a přeložka I/12 </t>
  </si>
  <si>
    <t>Dle počtu žáků/dětí v ZŠ, MŠ k 30.9.2019</t>
  </si>
  <si>
    <t>Počet žáků k 30.9.2019 vč. příp. tř.</t>
  </si>
  <si>
    <t>Propočet  FVz  na  r. 2021:</t>
  </si>
  <si>
    <t xml:space="preserve"> FVz k MČ na r. 2021 před dokrytím</t>
  </si>
  <si>
    <t xml:space="preserve">Počet                 obyv.MČ                 k 1.1.2020 dle ČSÚ </t>
  </si>
  <si>
    <t>FVz k MČ  r. 2020  před dokrytím</t>
  </si>
  <si>
    <t xml:space="preserve">FVz k MČ r. 2020 po dokrytí/snížení </t>
  </si>
  <si>
    <t xml:space="preserve">FVz k MČ r. 2020 celkem bez PnŠ </t>
  </si>
  <si>
    <t xml:space="preserve"> FVz k MČ r. 2020 CELKEM </t>
  </si>
  <si>
    <t>Dle počtu obyv.    MČ k 1.1.2020</t>
  </si>
  <si>
    <t>Rozdíl     FVz       2021-2020 před dokrytím</t>
  </si>
  <si>
    <t>FVz 2021 na 1 obyv. MČ před dokrytím</t>
  </si>
  <si>
    <t>FVz k MČ na r. 2021 po dokrytí/snížení</t>
  </si>
  <si>
    <t>Rozdíl FVz 2021 - 2020 po dokrytí/snížení</t>
  </si>
  <si>
    <t xml:space="preserve">Index 2021/20 po dokrytí/snížení  v % </t>
  </si>
  <si>
    <t>FVz 2021 na 1 obyv. MČ po dokrytí/snížení</t>
  </si>
  <si>
    <t>Rozdíl FVz r. 2021 před dorovnáním - FVz 2020 po dorovnání bez PnŠ</t>
  </si>
  <si>
    <t xml:space="preserve">Dorovnání na min. úroveň r. 2020 </t>
  </si>
  <si>
    <t>Rozdíl FVz 2021 - FVz 2020 celkem bez PnŠ</t>
  </si>
  <si>
    <t>Index FVz 2021/20 celkem bez PnŠ</t>
  </si>
  <si>
    <t xml:space="preserve">FVz 2021 na 1obyv po dorovnání </t>
  </si>
  <si>
    <t>Příspěvek na školství (PnŠ) dle zahajovacích výkazů na šk. r. 2019/2020</t>
  </si>
  <si>
    <t xml:space="preserve">FVZ k MČ na rok 2021 CELKEM </t>
  </si>
  <si>
    <t>Rozdíl FVz 2021 - FVz 2020 CELKEM</t>
  </si>
  <si>
    <t>Index FVz 2021/20 CELKEM v %</t>
  </si>
  <si>
    <t>FVz 2021 na 1obyv vč. PnŠ</t>
  </si>
  <si>
    <t>Plochy zeleně v ha 7/2020</t>
  </si>
  <si>
    <t>Dle plochy zeleně v ha (7/2020)</t>
  </si>
  <si>
    <t>Plochy vozovek mimo správu TSK v m2  k 6/2020</t>
  </si>
  <si>
    <t>Dle plochy vozovek mimo správu TSK (6/2020)</t>
  </si>
  <si>
    <t>Návrh finačních vztahů k městským částem hl. m. Prahy z rozpočtu vl. hl. m. Prahy na rok 2021</t>
  </si>
  <si>
    <t>Výchozí objem FVz na úrovni 8% z oček. inkasa sdílených daní, min. FVz 3 000 Kč/1 obyv. MČ, max. FVz 5 500 Kč/1obyv. MČ, PnŠ  3 200 Kč / dítě MŠ a ZŠ, dorovnání FVz jednotlivých MČ na min. úroveň r. 2020</t>
  </si>
  <si>
    <t xml:space="preserve"> FVz k MČ na rok 2021 CELKEM po dorovnání na úrov. r. 2020</t>
  </si>
  <si>
    <t>Příloha č. 8 k usnesení Zastupitelstva HMP č. 22/1 ze dne 17. 12. 2020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</si>
</sst>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0"/>
    <numFmt numFmtId="168" formatCode="0.0000"/>
    <numFmt numFmtId="169" formatCode="0.0%"/>
    <numFmt numFmtId="170" formatCode="0.0"/>
    <numFmt numFmtId="171" formatCode="_-* #,##0.0\ _K_č_-;\-* #,##0.0\ _K_č_-;_-* &quot;-&quot;??\ _K_č_-;_-@_-"/>
    <numFmt numFmtId="172" formatCode="_-* #,##0\ _K_č_-;\-* #,##0\ _K_č_-;_-* &quot;-&quot;??\ _K_č_-;_-@_-"/>
    <numFmt numFmtId="173" formatCode="0.000"/>
    <numFmt numFmtId="174" formatCode="#,##0.000"/>
    <numFmt numFmtId="175" formatCode="#,##0.00000"/>
    <numFmt numFmtId="176" formatCode="#,##0.000000"/>
    <numFmt numFmtId="177" formatCode="#,##0.0000000"/>
    <numFmt numFmtId="178" formatCode="#,##0.00000000"/>
    <numFmt numFmtId="179" formatCode="#,##0.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#,##0_ ;\-#,##0\ "/>
  </numFmts>
  <fonts count="64">
    <font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b/>
      <sz val="9"/>
      <name val="Arial CE"/>
      <family val="2"/>
    </font>
    <font>
      <sz val="9"/>
      <name val="Arial CE"/>
      <family val="0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vertAlign val="superscript"/>
      <sz val="8"/>
      <name val="Arial CE"/>
      <family val="0"/>
    </font>
    <font>
      <sz val="8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60"/>
      <name val="Arial CE"/>
      <family val="0"/>
    </font>
    <font>
      <sz val="8"/>
      <color indexed="8"/>
      <name val="Arial"/>
      <family val="2"/>
    </font>
    <font>
      <b/>
      <u val="single"/>
      <sz val="14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5" tint="-0.24997000396251678"/>
      <name val="Arial CE"/>
      <family val="0"/>
    </font>
    <font>
      <sz val="8"/>
      <color theme="1"/>
      <name val="Arial"/>
      <family val="2"/>
    </font>
    <font>
      <b/>
      <u val="single"/>
      <sz val="14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5FF"/>
        <bgColor indexed="64"/>
      </patternFill>
    </fill>
    <fill>
      <patternFill patternType="solid">
        <fgColor rgb="FFF7CF5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</cellStyleXfs>
  <cellXfs count="4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6" fontId="4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0" fontId="4" fillId="32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1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166" fontId="4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167" fontId="4" fillId="0" borderId="12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7" fontId="4" fillId="0" borderId="10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72" fontId="4" fillId="0" borderId="0" xfId="34" applyNumberFormat="1" applyFont="1" applyBorder="1" applyAlignment="1">
      <alignment horizontal="right"/>
    </xf>
    <xf numFmtId="43" fontId="4" fillId="0" borderId="0" xfId="34" applyNumberFormat="1" applyFont="1" applyBorder="1" applyAlignment="1">
      <alignment/>
    </xf>
    <xf numFmtId="172" fontId="4" fillId="0" borderId="0" xfId="34" applyNumberFormat="1" applyFont="1" applyBorder="1" applyAlignment="1">
      <alignment/>
    </xf>
    <xf numFmtId="4" fontId="4" fillId="0" borderId="0" xfId="34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6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174" fontId="1" fillId="0" borderId="11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4" borderId="21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166" fontId="1" fillId="0" borderId="12" xfId="0" applyNumberFormat="1" applyFont="1" applyBorder="1" applyAlignment="1">
      <alignment/>
    </xf>
    <xf numFmtId="0" fontId="0" fillId="0" borderId="0" xfId="0" applyFill="1" applyBorder="1" applyAlignment="1">
      <alignment/>
    </xf>
    <xf numFmtId="166" fontId="1" fillId="0" borderId="22" xfId="0" applyNumberFormat="1" applyFont="1" applyBorder="1" applyAlignment="1">
      <alignment/>
    </xf>
    <xf numFmtId="166" fontId="1" fillId="0" borderId="23" xfId="0" applyNumberFormat="1" applyFont="1" applyBorder="1" applyAlignment="1">
      <alignment/>
    </xf>
    <xf numFmtId="166" fontId="1" fillId="0" borderId="24" xfId="0" applyNumberFormat="1" applyFont="1" applyBorder="1" applyAlignment="1">
      <alignment/>
    </xf>
    <xf numFmtId="166" fontId="1" fillId="32" borderId="25" xfId="0" applyNumberFormat="1" applyFont="1" applyFill="1" applyBorder="1" applyAlignment="1">
      <alignment/>
    </xf>
    <xf numFmtId="166" fontId="1" fillId="32" borderId="26" xfId="0" applyNumberFormat="1" applyFont="1" applyFill="1" applyBorder="1" applyAlignment="1">
      <alignment/>
    </xf>
    <xf numFmtId="166" fontId="1" fillId="32" borderId="15" xfId="0" applyNumberFormat="1" applyFont="1" applyFill="1" applyBorder="1" applyAlignment="1">
      <alignment/>
    </xf>
    <xf numFmtId="166" fontId="2" fillId="32" borderId="15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6" fontId="4" fillId="0" borderId="23" xfId="0" applyNumberFormat="1" applyFont="1" applyBorder="1" applyAlignment="1">
      <alignment/>
    </xf>
    <xf numFmtId="4" fontId="1" fillId="0" borderId="22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166" fontId="1" fillId="0" borderId="0" xfId="0" applyNumberFormat="1" applyFont="1" applyAlignment="1">
      <alignment/>
    </xf>
    <xf numFmtId="4" fontId="1" fillId="0" borderId="14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166" fontId="1" fillId="0" borderId="27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3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6" fontId="4" fillId="0" borderId="28" xfId="0" applyNumberFormat="1" applyFont="1" applyFill="1" applyBorder="1" applyAlignment="1">
      <alignment/>
    </xf>
    <xf numFmtId="166" fontId="4" fillId="0" borderId="29" xfId="0" applyNumberFormat="1" applyFont="1" applyFill="1" applyBorder="1" applyAlignment="1">
      <alignment/>
    </xf>
    <xf numFmtId="166" fontId="4" fillId="0" borderId="30" xfId="0" applyNumberFormat="1" applyFont="1" applyBorder="1" applyAlignment="1">
      <alignment/>
    </xf>
    <xf numFmtId="166" fontId="4" fillId="0" borderId="31" xfId="0" applyNumberFormat="1" applyFont="1" applyFill="1" applyBorder="1" applyAlignment="1">
      <alignment/>
    </xf>
    <xf numFmtId="0" fontId="1" fillId="0" borderId="32" xfId="0" applyFont="1" applyBorder="1" applyAlignment="1">
      <alignment/>
    </xf>
    <xf numFmtId="167" fontId="4" fillId="0" borderId="33" xfId="0" applyNumberFormat="1" applyFont="1" applyBorder="1" applyAlignment="1">
      <alignment/>
    </xf>
    <xf numFmtId="166" fontId="4" fillId="0" borderId="33" xfId="0" applyNumberFormat="1" applyFont="1" applyBorder="1" applyAlignment="1">
      <alignment/>
    </xf>
    <xf numFmtId="0" fontId="1" fillId="0" borderId="34" xfId="0" applyFont="1" applyBorder="1" applyAlignment="1">
      <alignment/>
    </xf>
    <xf numFmtId="167" fontId="4" fillId="0" borderId="30" xfId="0" applyNumberFormat="1" applyFont="1" applyBorder="1" applyAlignment="1">
      <alignment/>
    </xf>
    <xf numFmtId="166" fontId="4" fillId="0" borderId="35" xfId="0" applyNumberFormat="1" applyFont="1" applyBorder="1" applyAlignment="1">
      <alignment/>
    </xf>
    <xf numFmtId="167" fontId="4" fillId="0" borderId="17" xfId="0" applyNumberFormat="1" applyFont="1" applyBorder="1" applyAlignment="1">
      <alignment/>
    </xf>
    <xf numFmtId="166" fontId="1" fillId="32" borderId="36" xfId="0" applyNumberFormat="1" applyFont="1" applyFill="1" applyBorder="1" applyAlignment="1">
      <alignment/>
    </xf>
    <xf numFmtId="166" fontId="1" fillId="0" borderId="37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166" fontId="1" fillId="0" borderId="38" xfId="0" applyNumberFormat="1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170" fontId="4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1" fillId="0" borderId="14" xfId="0" applyNumberFormat="1" applyFont="1" applyFill="1" applyBorder="1" applyAlignment="1">
      <alignment/>
    </xf>
    <xf numFmtId="0" fontId="1" fillId="32" borderId="39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4" fontId="4" fillId="0" borderId="41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166" fontId="2" fillId="0" borderId="42" xfId="0" applyNumberFormat="1" applyFont="1" applyFill="1" applyBorder="1" applyAlignment="1">
      <alignment/>
    </xf>
    <xf numFmtId="166" fontId="2" fillId="0" borderId="43" xfId="0" applyNumberFormat="1" applyFont="1" applyFill="1" applyBorder="1" applyAlignment="1">
      <alignment/>
    </xf>
    <xf numFmtId="166" fontId="1" fillId="0" borderId="11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166" fontId="4" fillId="0" borderId="42" xfId="0" applyNumberFormat="1" applyFont="1" applyBorder="1" applyAlignment="1">
      <alignment/>
    </xf>
    <xf numFmtId="166" fontId="4" fillId="0" borderId="43" xfId="0" applyNumberFormat="1" applyFont="1" applyBorder="1" applyAlignment="1">
      <alignment/>
    </xf>
    <xf numFmtId="166" fontId="4" fillId="0" borderId="44" xfId="0" applyNumberFormat="1" applyFont="1" applyBorder="1" applyAlignment="1">
      <alignment/>
    </xf>
    <xf numFmtId="166" fontId="4" fillId="0" borderId="45" xfId="0" applyNumberFormat="1" applyFont="1" applyBorder="1" applyAlignment="1">
      <alignment/>
    </xf>
    <xf numFmtId="166" fontId="1" fillId="0" borderId="21" xfId="0" applyNumberFormat="1" applyFont="1" applyBorder="1" applyAlignment="1">
      <alignment/>
    </xf>
    <xf numFmtId="166" fontId="4" fillId="0" borderId="22" xfId="0" applyNumberFormat="1" applyFont="1" applyFill="1" applyBorder="1" applyAlignment="1">
      <alignment/>
    </xf>
    <xf numFmtId="166" fontId="4" fillId="0" borderId="23" xfId="0" applyNumberFormat="1" applyFont="1" applyFill="1" applyBorder="1" applyAlignment="1">
      <alignment/>
    </xf>
    <xf numFmtId="166" fontId="1" fillId="0" borderId="46" xfId="0" applyNumberFormat="1" applyFont="1" applyFill="1" applyBorder="1" applyAlignment="1">
      <alignment/>
    </xf>
    <xf numFmtId="166" fontId="4" fillId="0" borderId="10" xfId="0" applyNumberFormat="1" applyFont="1" applyBorder="1" applyAlignment="1">
      <alignment/>
    </xf>
    <xf numFmtId="166" fontId="4" fillId="0" borderId="12" xfId="0" applyNumberFormat="1" applyFont="1" applyBorder="1" applyAlignment="1">
      <alignment/>
    </xf>
    <xf numFmtId="166" fontId="4" fillId="0" borderId="17" xfId="0" applyNumberFormat="1" applyFont="1" applyBorder="1" applyAlignment="1">
      <alignment/>
    </xf>
    <xf numFmtId="166" fontId="4" fillId="33" borderId="25" xfId="0" applyNumberFormat="1" applyFont="1" applyFill="1" applyBorder="1" applyAlignment="1">
      <alignment/>
    </xf>
    <xf numFmtId="166" fontId="4" fillId="33" borderId="26" xfId="0" applyNumberFormat="1" applyFont="1" applyFill="1" applyBorder="1" applyAlignment="1">
      <alignment/>
    </xf>
    <xf numFmtId="166" fontId="1" fillId="0" borderId="3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32" borderId="18" xfId="0" applyNumberFormat="1" applyFont="1" applyFill="1" applyBorder="1" applyAlignment="1">
      <alignment/>
    </xf>
    <xf numFmtId="166" fontId="1" fillId="32" borderId="19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166" fontId="2" fillId="34" borderId="21" xfId="0" applyNumberFormat="1" applyFont="1" applyFill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2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166" fontId="4" fillId="33" borderId="36" xfId="0" applyNumberFormat="1" applyFont="1" applyFill="1" applyBorder="1" applyAlignment="1">
      <alignment/>
    </xf>
    <xf numFmtId="166" fontId="4" fillId="33" borderId="47" xfId="0" applyNumberFormat="1" applyFont="1" applyFill="1" applyBorder="1" applyAlignment="1">
      <alignment/>
    </xf>
    <xf numFmtId="166" fontId="1" fillId="0" borderId="48" xfId="0" applyNumberFormat="1" applyFont="1" applyBorder="1" applyAlignment="1">
      <alignment/>
    </xf>
    <xf numFmtId="4" fontId="1" fillId="0" borderId="4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14" fontId="22" fillId="0" borderId="0" xfId="0" applyNumberFormat="1" applyFont="1" applyAlignment="1">
      <alignment/>
    </xf>
    <xf numFmtId="166" fontId="4" fillId="34" borderId="35" xfId="0" applyNumberFormat="1" applyFont="1" applyFill="1" applyBorder="1" applyAlignment="1">
      <alignment/>
    </xf>
    <xf numFmtId="170" fontId="1" fillId="0" borderId="11" xfId="0" applyNumberFormat="1" applyFont="1" applyBorder="1" applyAlignment="1">
      <alignment/>
    </xf>
    <xf numFmtId="170" fontId="1" fillId="0" borderId="48" xfId="0" applyNumberFormat="1" applyFont="1" applyBorder="1" applyAlignment="1">
      <alignment/>
    </xf>
    <xf numFmtId="170" fontId="4" fillId="0" borderId="0" xfId="0" applyNumberFormat="1" applyFont="1" applyFill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29" xfId="0" applyNumberFormat="1" applyFont="1" applyBorder="1" applyAlignment="1">
      <alignment/>
    </xf>
    <xf numFmtId="166" fontId="4" fillId="0" borderId="31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37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wrapText="1"/>
    </xf>
    <xf numFmtId="0" fontId="1" fillId="32" borderId="15" xfId="0" applyFont="1" applyFill="1" applyBorder="1" applyAlignment="1">
      <alignment horizontal="center" wrapText="1"/>
    </xf>
    <xf numFmtId="166" fontId="1" fillId="32" borderId="47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49" xfId="0" applyNumberFormat="1" applyFont="1" applyFill="1" applyBorder="1" applyAlignment="1">
      <alignment/>
    </xf>
    <xf numFmtId="166" fontId="4" fillId="0" borderId="50" xfId="0" applyNumberFormat="1" applyFont="1" applyFill="1" applyBorder="1" applyAlignment="1">
      <alignment/>
    </xf>
    <xf numFmtId="166" fontId="4" fillId="0" borderId="51" xfId="0" applyNumberFormat="1" applyFont="1" applyFill="1" applyBorder="1" applyAlignment="1">
      <alignment/>
    </xf>
    <xf numFmtId="166" fontId="4" fillId="0" borderId="52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wrapText="1"/>
    </xf>
    <xf numFmtId="166" fontId="4" fillId="0" borderId="53" xfId="0" applyNumberFormat="1" applyFont="1" applyFill="1" applyBorder="1" applyAlignment="1">
      <alignment/>
    </xf>
    <xf numFmtId="166" fontId="1" fillId="33" borderId="15" xfId="0" applyNumberFormat="1" applyFont="1" applyFill="1" applyBorder="1" applyAlignment="1">
      <alignment/>
    </xf>
    <xf numFmtId="166" fontId="1" fillId="33" borderId="54" xfId="0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166" fontId="1" fillId="0" borderId="38" xfId="0" applyNumberFormat="1" applyFont="1" applyFill="1" applyBorder="1" applyAlignment="1">
      <alignment/>
    </xf>
    <xf numFmtId="166" fontId="1" fillId="0" borderId="55" xfId="0" applyNumberFormat="1" applyFont="1" applyFill="1" applyBorder="1" applyAlignment="1">
      <alignment/>
    </xf>
    <xf numFmtId="166" fontId="1" fillId="0" borderId="11" xfId="0" applyNumberFormat="1" applyFont="1" applyFill="1" applyBorder="1" applyAlignment="1">
      <alignment/>
    </xf>
    <xf numFmtId="0" fontId="1" fillId="0" borderId="38" xfId="0" applyFont="1" applyBorder="1" applyAlignment="1">
      <alignment horizontal="center" wrapText="1"/>
    </xf>
    <xf numFmtId="166" fontId="1" fillId="0" borderId="24" xfId="0" applyNumberFormat="1" applyFont="1" applyFill="1" applyBorder="1" applyAlignment="1">
      <alignment/>
    </xf>
    <xf numFmtId="166" fontId="1" fillId="0" borderId="49" xfId="0" applyNumberFormat="1" applyFont="1" applyFill="1" applyBorder="1" applyAlignment="1">
      <alignment/>
    </xf>
    <xf numFmtId="166" fontId="4" fillId="0" borderId="2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6" fontId="4" fillId="0" borderId="0" xfId="0" applyNumberFormat="1" applyFont="1" applyAlignment="1">
      <alignment/>
    </xf>
    <xf numFmtId="166" fontId="4" fillId="0" borderId="22" xfId="0" applyNumberFormat="1" applyFont="1" applyFill="1" applyBorder="1" applyAlignment="1">
      <alignment/>
    </xf>
    <xf numFmtId="166" fontId="4" fillId="0" borderId="23" xfId="0" applyNumberFormat="1" applyFont="1" applyFill="1" applyBorder="1" applyAlignment="1">
      <alignment/>
    </xf>
    <xf numFmtId="166" fontId="4" fillId="0" borderId="40" xfId="0" applyNumberFormat="1" applyFont="1" applyFill="1" applyBorder="1" applyAlignment="1">
      <alignment/>
    </xf>
    <xf numFmtId="166" fontId="4" fillId="0" borderId="41" xfId="0" applyNumberFormat="1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66" fontId="1" fillId="32" borderId="25" xfId="0" applyNumberFormat="1" applyFont="1" applyFill="1" applyBorder="1" applyAlignment="1">
      <alignment/>
    </xf>
    <xf numFmtId="166" fontId="1" fillId="32" borderId="26" xfId="0" applyNumberFormat="1" applyFont="1" applyFill="1" applyBorder="1" applyAlignment="1">
      <alignment/>
    </xf>
    <xf numFmtId="166" fontId="1" fillId="32" borderId="56" xfId="0" applyNumberFormat="1" applyFont="1" applyFill="1" applyBorder="1" applyAlignment="1">
      <alignment/>
    </xf>
    <xf numFmtId="166" fontId="1" fillId="32" borderId="36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35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166" fontId="4" fillId="0" borderId="46" xfId="0" applyNumberFormat="1" applyFont="1" applyBorder="1" applyAlignment="1">
      <alignment/>
    </xf>
    <xf numFmtId="166" fontId="4" fillId="0" borderId="57" xfId="0" applyNumberFormat="1" applyFont="1" applyFill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166" fontId="4" fillId="34" borderId="45" xfId="0" applyNumberFormat="1" applyFont="1" applyFill="1" applyBorder="1" applyAlignment="1">
      <alignment/>
    </xf>
    <xf numFmtId="4" fontId="1" fillId="0" borderId="21" xfId="0" applyNumberFormat="1" applyFont="1" applyBorder="1" applyAlignment="1">
      <alignment/>
    </xf>
    <xf numFmtId="4" fontId="1" fillId="0" borderId="58" xfId="0" applyNumberFormat="1" applyFont="1" applyBorder="1" applyAlignment="1">
      <alignment/>
    </xf>
    <xf numFmtId="166" fontId="0" fillId="0" borderId="0" xfId="0" applyNumberFormat="1" applyAlignment="1">
      <alignment/>
    </xf>
    <xf numFmtId="0" fontId="1" fillId="0" borderId="59" xfId="0" applyFont="1" applyBorder="1" applyAlignment="1">
      <alignment/>
    </xf>
    <xf numFmtId="166" fontId="1" fillId="0" borderId="60" xfId="0" applyNumberFormat="1" applyFont="1" applyBorder="1" applyAlignment="1">
      <alignment/>
    </xf>
    <xf numFmtId="166" fontId="1" fillId="0" borderId="61" xfId="0" applyNumberFormat="1" applyFont="1" applyBorder="1" applyAlignment="1">
      <alignment/>
    </xf>
    <xf numFmtId="4" fontId="17" fillId="0" borderId="12" xfId="0" applyNumberFormat="1" applyFont="1" applyFill="1" applyBorder="1" applyAlignment="1">
      <alignment horizontal="right"/>
    </xf>
    <xf numFmtId="4" fontId="17" fillId="0" borderId="10" xfId="0" applyNumberFormat="1" applyFont="1" applyFill="1" applyBorder="1" applyAlignment="1">
      <alignment horizontal="right"/>
    </xf>
    <xf numFmtId="4" fontId="17" fillId="0" borderId="17" xfId="0" applyNumberFormat="1" applyFont="1" applyFill="1" applyBorder="1" applyAlignment="1">
      <alignment horizontal="right"/>
    </xf>
    <xf numFmtId="4" fontId="17" fillId="0" borderId="30" xfId="0" applyNumberFormat="1" applyFont="1" applyFill="1" applyBorder="1" applyAlignment="1">
      <alignment horizontal="right"/>
    </xf>
    <xf numFmtId="0" fontId="1" fillId="35" borderId="15" xfId="0" applyFont="1" applyFill="1" applyBorder="1" applyAlignment="1">
      <alignment horizontal="center" wrapText="1"/>
    </xf>
    <xf numFmtId="166" fontId="1" fillId="35" borderId="62" xfId="0" applyNumberFormat="1" applyFont="1" applyFill="1" applyBorder="1" applyAlignment="1">
      <alignment/>
    </xf>
    <xf numFmtId="166" fontId="1" fillId="35" borderId="63" xfId="0" applyNumberFormat="1" applyFont="1" applyFill="1" applyBorder="1" applyAlignment="1">
      <alignment/>
    </xf>
    <xf numFmtId="166" fontId="1" fillId="35" borderId="64" xfId="0" applyNumberFormat="1" applyFont="1" applyFill="1" applyBorder="1" applyAlignment="1">
      <alignment/>
    </xf>
    <xf numFmtId="166" fontId="1" fillId="35" borderId="15" xfId="0" applyNumberFormat="1" applyFont="1" applyFill="1" applyBorder="1" applyAlignment="1">
      <alignment/>
    </xf>
    <xf numFmtId="166" fontId="1" fillId="35" borderId="18" xfId="0" applyNumberFormat="1" applyFont="1" applyFill="1" applyBorder="1" applyAlignment="1">
      <alignment/>
    </xf>
    <xf numFmtId="166" fontId="1" fillId="35" borderId="19" xfId="0" applyNumberFormat="1" applyFont="1" applyFill="1" applyBorder="1" applyAlignment="1">
      <alignment/>
    </xf>
    <xf numFmtId="166" fontId="1" fillId="35" borderId="38" xfId="0" applyNumberFormat="1" applyFont="1" applyFill="1" applyBorder="1" applyAlignment="1">
      <alignment/>
    </xf>
    <xf numFmtId="166" fontId="1" fillId="35" borderId="54" xfId="0" applyNumberFormat="1" applyFont="1" applyFill="1" applyBorder="1" applyAlignment="1">
      <alignment/>
    </xf>
    <xf numFmtId="166" fontId="1" fillId="36" borderId="18" xfId="0" applyNumberFormat="1" applyFont="1" applyFill="1" applyBorder="1" applyAlignment="1">
      <alignment/>
    </xf>
    <xf numFmtId="166" fontId="1" fillId="36" borderId="19" xfId="0" applyNumberFormat="1" applyFont="1" applyFill="1" applyBorder="1" applyAlignment="1">
      <alignment/>
    </xf>
    <xf numFmtId="166" fontId="1" fillId="36" borderId="15" xfId="0" applyNumberFormat="1" applyFont="1" applyFill="1" applyBorder="1" applyAlignment="1">
      <alignment/>
    </xf>
    <xf numFmtId="166" fontId="1" fillId="36" borderId="54" xfId="0" applyNumberFormat="1" applyFont="1" applyFill="1" applyBorder="1" applyAlignment="1">
      <alignment/>
    </xf>
    <xf numFmtId="166" fontId="1" fillId="0" borderId="25" xfId="0" applyNumberFormat="1" applyFont="1" applyFill="1" applyBorder="1" applyAlignment="1">
      <alignment/>
    </xf>
    <xf numFmtId="166" fontId="1" fillId="0" borderId="26" xfId="0" applyNumberFormat="1" applyFont="1" applyFill="1" applyBorder="1" applyAlignment="1">
      <alignment/>
    </xf>
    <xf numFmtId="166" fontId="1" fillId="0" borderId="56" xfId="0" applyNumberFormat="1" applyFont="1" applyFill="1" applyBorder="1" applyAlignment="1">
      <alignment/>
    </xf>
    <xf numFmtId="166" fontId="1" fillId="0" borderId="36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6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6" fontId="1" fillId="0" borderId="25" xfId="0" applyNumberFormat="1" applyFont="1" applyFill="1" applyBorder="1" applyAlignment="1">
      <alignment/>
    </xf>
    <xf numFmtId="166" fontId="1" fillId="0" borderId="26" xfId="0" applyNumberFormat="1" applyFont="1" applyFill="1" applyBorder="1" applyAlignment="1">
      <alignment/>
    </xf>
    <xf numFmtId="166" fontId="1" fillId="0" borderId="36" xfId="0" applyNumberFormat="1" applyFont="1" applyFill="1" applyBorder="1" applyAlignment="1">
      <alignment/>
    </xf>
    <xf numFmtId="166" fontId="1" fillId="0" borderId="47" xfId="0" applyNumberFormat="1" applyFont="1" applyFill="1" applyBorder="1" applyAlignment="1">
      <alignment/>
    </xf>
    <xf numFmtId="166" fontId="1" fillId="0" borderId="47" xfId="0" applyNumberFormat="1" applyFont="1" applyFill="1" applyBorder="1" applyAlignment="1">
      <alignment/>
    </xf>
    <xf numFmtId="166" fontId="1" fillId="0" borderId="15" xfId="0" applyNumberFormat="1" applyFont="1" applyFill="1" applyBorder="1" applyAlignment="1">
      <alignment/>
    </xf>
    <xf numFmtId="166" fontId="2" fillId="0" borderId="15" xfId="0" applyNumberFormat="1" applyFont="1" applyFill="1" applyBorder="1" applyAlignment="1">
      <alignment/>
    </xf>
    <xf numFmtId="166" fontId="1" fillId="0" borderId="54" xfId="0" applyNumberFormat="1" applyFont="1" applyFill="1" applyBorder="1" applyAlignment="1">
      <alignment/>
    </xf>
    <xf numFmtId="166" fontId="1" fillId="0" borderId="18" xfId="0" applyNumberFormat="1" applyFont="1" applyFill="1" applyBorder="1" applyAlignment="1">
      <alignment/>
    </xf>
    <xf numFmtId="166" fontId="1" fillId="0" borderId="19" xfId="0" applyNumberFormat="1" applyFont="1" applyFill="1" applyBorder="1" applyAlignment="1">
      <alignment/>
    </xf>
    <xf numFmtId="0" fontId="1" fillId="36" borderId="37" xfId="0" applyFont="1" applyFill="1" applyBorder="1" applyAlignment="1">
      <alignment horizontal="center" wrapText="1"/>
    </xf>
    <xf numFmtId="4" fontId="4" fillId="0" borderId="62" xfId="0" applyNumberFormat="1" applyFont="1" applyBorder="1" applyAlignment="1">
      <alignment/>
    </xf>
    <xf numFmtId="4" fontId="4" fillId="0" borderId="63" xfId="0" applyNumberFormat="1" applyFont="1" applyBorder="1" applyAlignment="1">
      <alignment/>
    </xf>
    <xf numFmtId="4" fontId="4" fillId="0" borderId="65" xfId="0" applyNumberFormat="1" applyFont="1" applyBorder="1" applyAlignment="1">
      <alignment/>
    </xf>
    <xf numFmtId="0" fontId="1" fillId="0" borderId="15" xfId="0" applyFont="1" applyFill="1" applyBorder="1" applyAlignment="1">
      <alignment horizontal="center" wrapText="1"/>
    </xf>
    <xf numFmtId="4" fontId="4" fillId="0" borderId="64" xfId="0" applyNumberFormat="1" applyFont="1" applyBorder="1" applyAlignment="1">
      <alignment/>
    </xf>
    <xf numFmtId="4" fontId="1" fillId="0" borderId="49" xfId="0" applyNumberFormat="1" applyFont="1" applyFill="1" applyBorder="1" applyAlignment="1">
      <alignment/>
    </xf>
    <xf numFmtId="0" fontId="1" fillId="0" borderId="21" xfId="0" applyFont="1" applyBorder="1" applyAlignment="1">
      <alignment horizontal="center" wrapText="1"/>
    </xf>
    <xf numFmtId="166" fontId="4" fillId="0" borderId="42" xfId="0" applyNumberFormat="1" applyFont="1" applyBorder="1" applyAlignment="1">
      <alignment/>
    </xf>
    <xf numFmtId="166" fontId="4" fillId="0" borderId="43" xfId="0" applyNumberFormat="1" applyFont="1" applyBorder="1" applyAlignment="1">
      <alignment/>
    </xf>
    <xf numFmtId="166" fontId="4" fillId="0" borderId="58" xfId="0" applyNumberFormat="1" applyFont="1" applyBorder="1" applyAlignment="1">
      <alignment/>
    </xf>
    <xf numFmtId="166" fontId="4" fillId="0" borderId="4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70" fontId="1" fillId="0" borderId="21" xfId="0" applyNumberFormat="1" applyFont="1" applyBorder="1" applyAlignment="1">
      <alignment/>
    </xf>
    <xf numFmtId="4" fontId="1" fillId="0" borderId="62" xfId="0" applyNumberFormat="1" applyFont="1" applyBorder="1" applyAlignment="1">
      <alignment/>
    </xf>
    <xf numFmtId="4" fontId="1" fillId="0" borderId="63" xfId="0" applyNumberFormat="1" applyFont="1" applyBorder="1" applyAlignment="1">
      <alignment/>
    </xf>
    <xf numFmtId="4" fontId="1" fillId="0" borderId="65" xfId="0" applyNumberFormat="1" applyFont="1" applyBorder="1" applyAlignment="1">
      <alignment/>
    </xf>
    <xf numFmtId="170" fontId="4" fillId="0" borderId="42" xfId="0" applyNumberFormat="1" applyFont="1" applyBorder="1" applyAlignment="1">
      <alignment/>
    </xf>
    <xf numFmtId="170" fontId="4" fillId="0" borderId="43" xfId="0" applyNumberFormat="1" applyFont="1" applyBorder="1" applyAlignment="1">
      <alignment/>
    </xf>
    <xf numFmtId="4" fontId="4" fillId="0" borderId="41" xfId="0" applyNumberFormat="1" applyFont="1" applyFill="1" applyBorder="1" applyAlignment="1">
      <alignment/>
    </xf>
    <xf numFmtId="166" fontId="4" fillId="4" borderId="25" xfId="0" applyNumberFormat="1" applyFont="1" applyFill="1" applyBorder="1" applyAlignment="1">
      <alignment/>
    </xf>
    <xf numFmtId="166" fontId="4" fillId="4" borderId="26" xfId="0" applyNumberFormat="1" applyFont="1" applyFill="1" applyBorder="1" applyAlignment="1">
      <alignment/>
    </xf>
    <xf numFmtId="166" fontId="4" fillId="4" borderId="36" xfId="0" applyNumberFormat="1" applyFont="1" applyFill="1" applyBorder="1" applyAlignment="1">
      <alignment/>
    </xf>
    <xf numFmtId="166" fontId="1" fillId="0" borderId="59" xfId="0" applyNumberFormat="1" applyFont="1" applyFill="1" applyBorder="1" applyAlignment="1">
      <alignment/>
    </xf>
    <xf numFmtId="166" fontId="1" fillId="0" borderId="66" xfId="0" applyNumberFormat="1" applyFont="1" applyFill="1" applyBorder="1" applyAlignment="1">
      <alignment/>
    </xf>
    <xf numFmtId="166" fontId="1" fillId="32" borderId="59" xfId="0" applyNumberFormat="1" applyFont="1" applyFill="1" applyBorder="1" applyAlignment="1">
      <alignment/>
    </xf>
    <xf numFmtId="4" fontId="1" fillId="0" borderId="61" xfId="0" applyNumberFormat="1" applyFont="1" applyBorder="1" applyAlignment="1">
      <alignment/>
    </xf>
    <xf numFmtId="166" fontId="2" fillId="0" borderId="67" xfId="0" applyNumberFormat="1" applyFont="1" applyFill="1" applyBorder="1" applyAlignment="1">
      <alignment/>
    </xf>
    <xf numFmtId="166" fontId="1" fillId="32" borderId="66" xfId="0" applyNumberFormat="1" applyFont="1" applyFill="1" applyBorder="1" applyAlignment="1">
      <alignment/>
    </xf>
    <xf numFmtId="4" fontId="1" fillId="0" borderId="61" xfId="0" applyNumberFormat="1" applyFont="1" applyFill="1" applyBorder="1" applyAlignment="1">
      <alignment/>
    </xf>
    <xf numFmtId="0" fontId="4" fillId="33" borderId="59" xfId="0" applyFont="1" applyFill="1" applyBorder="1" applyAlignment="1">
      <alignment/>
    </xf>
    <xf numFmtId="166" fontId="1" fillId="36" borderId="66" xfId="0" applyNumberFormat="1" applyFont="1" applyFill="1" applyBorder="1" applyAlignment="1">
      <alignment/>
    </xf>
    <xf numFmtId="166" fontId="4" fillId="0" borderId="68" xfId="0" applyNumberFormat="1" applyFont="1" applyFill="1" applyBorder="1" applyAlignment="1">
      <alignment/>
    </xf>
    <xf numFmtId="4" fontId="4" fillId="0" borderId="61" xfId="0" applyNumberFormat="1" applyFont="1" applyFill="1" applyBorder="1" applyAlignment="1">
      <alignment/>
    </xf>
    <xf numFmtId="166" fontId="4" fillId="0" borderId="61" xfId="0" applyNumberFormat="1" applyFont="1" applyFill="1" applyBorder="1" applyAlignment="1">
      <alignment/>
    </xf>
    <xf numFmtId="166" fontId="1" fillId="35" borderId="66" xfId="0" applyNumberFormat="1" applyFont="1" applyFill="1" applyBorder="1" applyAlignment="1">
      <alignment/>
    </xf>
    <xf numFmtId="170" fontId="4" fillId="0" borderId="44" xfId="0" applyNumberFormat="1" applyFont="1" applyBorder="1" applyAlignment="1">
      <alignment/>
    </xf>
    <xf numFmtId="166" fontId="1" fillId="0" borderId="33" xfId="0" applyNumberFormat="1" applyFont="1" applyBorder="1" applyAlignment="1">
      <alignment/>
    </xf>
    <xf numFmtId="166" fontId="1" fillId="0" borderId="40" xfId="0" applyNumberFormat="1" applyFont="1" applyBorder="1" applyAlignment="1">
      <alignment/>
    </xf>
    <xf numFmtId="166" fontId="1" fillId="0" borderId="56" xfId="0" applyNumberFormat="1" applyFont="1" applyFill="1" applyBorder="1" applyAlignment="1">
      <alignment/>
    </xf>
    <xf numFmtId="166" fontId="1" fillId="0" borderId="32" xfId="0" applyNumberFormat="1" applyFont="1" applyFill="1" applyBorder="1" applyAlignment="1">
      <alignment/>
    </xf>
    <xf numFmtId="166" fontId="1" fillId="32" borderId="56" xfId="0" applyNumberFormat="1" applyFont="1" applyFill="1" applyBorder="1" applyAlignment="1">
      <alignment/>
    </xf>
    <xf numFmtId="4" fontId="1" fillId="0" borderId="40" xfId="0" applyNumberFormat="1" applyFont="1" applyBorder="1" applyAlignment="1">
      <alignment/>
    </xf>
    <xf numFmtId="166" fontId="2" fillId="0" borderId="44" xfId="0" applyNumberFormat="1" applyFont="1" applyFill="1" applyBorder="1" applyAlignment="1">
      <alignment/>
    </xf>
    <xf numFmtId="166" fontId="1" fillId="32" borderId="32" xfId="0" applyNumberFormat="1" applyFont="1" applyFill="1" applyBorder="1" applyAlignment="1">
      <alignment/>
    </xf>
    <xf numFmtId="4" fontId="1" fillId="0" borderId="40" xfId="0" applyNumberFormat="1" applyFont="1" applyFill="1" applyBorder="1" applyAlignment="1">
      <alignment/>
    </xf>
    <xf numFmtId="0" fontId="4" fillId="33" borderId="56" xfId="0" applyFont="1" applyFill="1" applyBorder="1" applyAlignment="1">
      <alignment/>
    </xf>
    <xf numFmtId="166" fontId="1" fillId="36" borderId="32" xfId="0" applyNumberFormat="1" applyFont="1" applyFill="1" applyBorder="1" applyAlignment="1">
      <alignment/>
    </xf>
    <xf numFmtId="4" fontId="4" fillId="0" borderId="40" xfId="0" applyNumberFormat="1" applyFont="1" applyFill="1" applyBorder="1" applyAlignment="1">
      <alignment/>
    </xf>
    <xf numFmtId="166" fontId="4" fillId="0" borderId="40" xfId="0" applyNumberFormat="1" applyFont="1" applyFill="1" applyBorder="1" applyAlignment="1">
      <alignment/>
    </xf>
    <xf numFmtId="166" fontId="1" fillId="35" borderId="32" xfId="0" applyNumberFormat="1" applyFont="1" applyFill="1" applyBorder="1" applyAlignment="1">
      <alignment/>
    </xf>
    <xf numFmtId="166" fontId="2" fillId="0" borderId="21" xfId="0" applyNumberFormat="1" applyFont="1" applyFill="1" applyBorder="1" applyAlignment="1">
      <alignment/>
    </xf>
    <xf numFmtId="166" fontId="1" fillId="36" borderId="15" xfId="0" applyNumberFormat="1" applyFont="1" applyFill="1" applyBorder="1" applyAlignment="1">
      <alignment/>
    </xf>
    <xf numFmtId="166" fontId="4" fillId="33" borderId="59" xfId="0" applyNumberFormat="1" applyFont="1" applyFill="1" applyBorder="1" applyAlignment="1">
      <alignment/>
    </xf>
    <xf numFmtId="166" fontId="4" fillId="33" borderId="56" xfId="0" applyNumberFormat="1" applyFont="1" applyFill="1" applyBorder="1" applyAlignment="1">
      <alignment/>
    </xf>
    <xf numFmtId="166" fontId="0" fillId="0" borderId="0" xfId="0" applyNumberFormat="1" applyFill="1" applyAlignment="1">
      <alignment/>
    </xf>
    <xf numFmtId="166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/>
    </xf>
    <xf numFmtId="166" fontId="1" fillId="4" borderId="15" xfId="0" applyNumberFormat="1" applyFont="1" applyFill="1" applyBorder="1" applyAlignment="1">
      <alignment/>
    </xf>
    <xf numFmtId="166" fontId="1" fillId="4" borderId="54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4" fontId="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166" fontId="19" fillId="0" borderId="0" xfId="0" applyNumberFormat="1" applyFont="1" applyAlignment="1">
      <alignment/>
    </xf>
    <xf numFmtId="188" fontId="4" fillId="0" borderId="30" xfId="34" applyNumberFormat="1" applyFont="1" applyBorder="1" applyAlignment="1">
      <alignment/>
    </xf>
    <xf numFmtId="188" fontId="4" fillId="0" borderId="10" xfId="34" applyNumberFormat="1" applyFont="1" applyBorder="1" applyAlignment="1">
      <alignment/>
    </xf>
    <xf numFmtId="188" fontId="4" fillId="0" borderId="17" xfId="34" applyNumberFormat="1" applyFont="1" applyBorder="1" applyAlignment="1">
      <alignment/>
    </xf>
    <xf numFmtId="0" fontId="4" fillId="0" borderId="37" xfId="0" applyFont="1" applyFill="1" applyBorder="1" applyAlignment="1">
      <alignment/>
    </xf>
    <xf numFmtId="0" fontId="1" fillId="37" borderId="15" xfId="0" applyFont="1" applyFill="1" applyBorder="1" applyAlignment="1">
      <alignment horizontal="center" wrapText="1"/>
    </xf>
    <xf numFmtId="0" fontId="61" fillId="0" borderId="0" xfId="0" applyFont="1" applyAlignment="1">
      <alignment/>
    </xf>
    <xf numFmtId="166" fontId="17" fillId="0" borderId="35" xfId="0" applyNumberFormat="1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166" fontId="17" fillId="0" borderId="41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/>
    </xf>
    <xf numFmtId="4" fontId="17" fillId="38" borderId="10" xfId="0" applyNumberFormat="1" applyFont="1" applyFill="1" applyBorder="1" applyAlignment="1">
      <alignment/>
    </xf>
    <xf numFmtId="4" fontId="62" fillId="0" borderId="10" xfId="0" applyNumberFormat="1" applyFont="1" applyBorder="1" applyAlignment="1">
      <alignment/>
    </xf>
    <xf numFmtId="4" fontId="62" fillId="38" borderId="10" xfId="0" applyNumberFormat="1" applyFont="1" applyFill="1" applyBorder="1" applyAlignment="1">
      <alignment/>
    </xf>
    <xf numFmtId="0" fontId="63" fillId="0" borderId="0" xfId="0" applyFont="1" applyAlignment="1">
      <alignment/>
    </xf>
    <xf numFmtId="166" fontId="1" fillId="36" borderId="50" xfId="0" applyNumberFormat="1" applyFont="1" applyFill="1" applyBorder="1" applyAlignment="1">
      <alignment/>
    </xf>
    <xf numFmtId="166" fontId="1" fillId="36" borderId="57" xfId="0" applyNumberFormat="1" applyFont="1" applyFill="1" applyBorder="1" applyAlignment="1">
      <alignment/>
    </xf>
    <xf numFmtId="166" fontId="1" fillId="36" borderId="51" xfId="0" applyNumberFormat="1" applyFont="1" applyFill="1" applyBorder="1" applyAlignment="1">
      <alignment/>
    </xf>
    <xf numFmtId="166" fontId="1" fillId="36" borderId="62" xfId="0" applyNumberFormat="1" applyFont="1" applyFill="1" applyBorder="1" applyAlignment="1">
      <alignment/>
    </xf>
    <xf numFmtId="166" fontId="1" fillId="36" borderId="63" xfId="0" applyNumberFormat="1" applyFont="1" applyFill="1" applyBorder="1" applyAlignment="1">
      <alignment/>
    </xf>
    <xf numFmtId="166" fontId="1" fillId="36" borderId="64" xfId="0" applyNumberFormat="1" applyFont="1" applyFill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29" xfId="0" applyNumberFormat="1" applyFont="1" applyBorder="1" applyAlignment="1">
      <alignment/>
    </xf>
    <xf numFmtId="166" fontId="4" fillId="0" borderId="29" xfId="0" applyNumberFormat="1" applyFont="1" applyFill="1" applyBorder="1" applyAlignment="1">
      <alignment/>
    </xf>
    <xf numFmtId="166" fontId="4" fillId="0" borderId="69" xfId="0" applyNumberFormat="1" applyFont="1" applyFill="1" applyBorder="1" applyAlignment="1">
      <alignment/>
    </xf>
    <xf numFmtId="166" fontId="4" fillId="0" borderId="31" xfId="0" applyNumberFormat="1" applyFont="1" applyFill="1" applyBorder="1" applyAlignment="1">
      <alignment/>
    </xf>
    <xf numFmtId="166" fontId="4" fillId="0" borderId="31" xfId="0" applyNumberFormat="1" applyFont="1" applyBorder="1" applyAlignment="1">
      <alignment/>
    </xf>
    <xf numFmtId="4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4" fontId="1" fillId="0" borderId="26" xfId="0" applyNumberFormat="1" applyFont="1" applyBorder="1" applyAlignment="1">
      <alignment/>
    </xf>
    <xf numFmtId="4" fontId="62" fillId="0" borderId="4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1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6.875" style="0" customWidth="1"/>
    <col min="2" max="2" width="9.75390625" style="0" hidden="1" customWidth="1"/>
    <col min="3" max="3" width="8.25390625" style="0" hidden="1" customWidth="1"/>
    <col min="4" max="4" width="11.375" style="0" hidden="1" customWidth="1"/>
    <col min="5" max="5" width="7.625" style="0" hidden="1" customWidth="1"/>
    <col min="6" max="7" width="10.25390625" style="0" hidden="1" customWidth="1"/>
    <col min="8" max="8" width="11.125" style="125" hidden="1" customWidth="1"/>
    <col min="9" max="9" width="10.00390625" style="125" hidden="1" customWidth="1"/>
    <col min="10" max="10" width="10.125" style="0" customWidth="1"/>
    <col min="11" max="11" width="10.25390625" style="0" customWidth="1"/>
    <col min="12" max="12" width="8.375" style="0" customWidth="1"/>
    <col min="13" max="13" width="10.75390625" style="0" customWidth="1"/>
    <col min="14" max="14" width="8.625" style="0" customWidth="1"/>
    <col min="15" max="15" width="9.875" style="0" customWidth="1"/>
    <col min="16" max="16" width="10.125" style="0" customWidth="1"/>
    <col min="17" max="17" width="9.00390625" style="0" customWidth="1"/>
    <col min="18" max="18" width="5.75390625" style="0" customWidth="1"/>
    <col min="19" max="19" width="10.25390625" style="0" customWidth="1"/>
    <col min="20" max="20" width="9.875" style="0" customWidth="1"/>
    <col min="21" max="21" width="8.625" style="35" customWidth="1"/>
    <col min="22" max="22" width="6.125" style="0" hidden="1" customWidth="1"/>
    <col min="23" max="23" width="6.00390625" style="0" customWidth="1"/>
    <col min="24" max="24" width="10.375" style="0" customWidth="1"/>
    <col min="25" max="25" width="9.625" style="0" customWidth="1"/>
    <col min="26" max="26" width="12.375" style="0" customWidth="1"/>
    <col min="27" max="27" width="9.25390625" style="125" customWidth="1"/>
    <col min="28" max="28" width="6.375" style="125" customWidth="1"/>
    <col min="29" max="29" width="6.00390625" style="125" customWidth="1"/>
    <col min="30" max="30" width="8.625" style="125" customWidth="1"/>
    <col min="31" max="31" width="10.125" style="0" customWidth="1"/>
    <col min="32" max="32" width="9.125" style="0" customWidth="1"/>
    <col min="33" max="33" width="5.875" style="0" customWidth="1"/>
    <col min="34" max="34" width="5.75390625" style="48" customWidth="1"/>
    <col min="38" max="38" width="12.625" style="0" customWidth="1"/>
  </cols>
  <sheetData>
    <row r="1" ht="15.75">
      <c r="A1" s="401" t="s">
        <v>104</v>
      </c>
    </row>
    <row r="3" spans="1:24" ht="18">
      <c r="A3" s="27" t="s">
        <v>101</v>
      </c>
      <c r="B3" s="27"/>
      <c r="C3" s="28"/>
      <c r="D3" s="28"/>
      <c r="E3" s="29"/>
      <c r="F3" s="29"/>
      <c r="G3" s="29"/>
      <c r="H3" s="30"/>
      <c r="I3" s="30"/>
      <c r="J3" s="29"/>
      <c r="K3" s="29"/>
      <c r="L3" s="29"/>
      <c r="M3" s="28"/>
      <c r="N3" s="28"/>
      <c r="O3" s="28"/>
      <c r="P3" s="29"/>
      <c r="Q3" s="29"/>
      <c r="R3" s="29"/>
      <c r="S3" s="29"/>
      <c r="T3" s="29"/>
      <c r="U3" s="28"/>
      <c r="V3" s="30"/>
      <c r="W3" s="31"/>
      <c r="X3" s="31"/>
    </row>
    <row r="4" spans="1:24" ht="18">
      <c r="A4" s="385"/>
      <c r="B4" s="27"/>
      <c r="C4" s="28"/>
      <c r="D4" s="28"/>
      <c r="E4" s="29"/>
      <c r="F4" s="29"/>
      <c r="G4" s="29"/>
      <c r="H4" s="30"/>
      <c r="I4" s="30"/>
      <c r="J4" s="29"/>
      <c r="K4" s="29"/>
      <c r="L4" s="29"/>
      <c r="M4" s="28"/>
      <c r="N4" s="28"/>
      <c r="O4" s="28"/>
      <c r="P4" s="29"/>
      <c r="Q4" s="29"/>
      <c r="R4" s="29"/>
      <c r="S4" s="29"/>
      <c r="T4" s="29"/>
      <c r="U4" s="28"/>
      <c r="V4" s="30"/>
      <c r="W4" s="31"/>
      <c r="X4" s="31"/>
    </row>
    <row r="5" spans="1:34" s="39" customFormat="1" ht="13.5" customHeight="1">
      <c r="A5" s="377"/>
      <c r="B5" s="38"/>
      <c r="C5" s="3"/>
      <c r="D5" s="3"/>
      <c r="E5" s="1"/>
      <c r="F5" s="1"/>
      <c r="G5" s="1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9"/>
      <c r="V5" s="2"/>
      <c r="W5" s="12"/>
      <c r="X5" s="12"/>
      <c r="AA5" s="218"/>
      <c r="AB5" s="218"/>
      <c r="AC5" s="218"/>
      <c r="AD5" s="218"/>
      <c r="AH5" s="48"/>
    </row>
    <row r="6" spans="1:34" s="193" customFormat="1" ht="17.25" customHeight="1">
      <c r="A6" s="20" t="s">
        <v>102</v>
      </c>
      <c r="B6" s="24"/>
      <c r="C6" s="24"/>
      <c r="D6" s="24"/>
      <c r="H6" s="194"/>
      <c r="I6" s="194"/>
      <c r="U6" s="24"/>
      <c r="V6" s="194"/>
      <c r="W6" s="195"/>
      <c r="X6" s="195"/>
      <c r="AA6" s="194"/>
      <c r="AB6" s="194"/>
      <c r="AC6" s="194"/>
      <c r="AD6" s="194"/>
      <c r="AH6" s="48"/>
    </row>
    <row r="7" spans="1:34" s="51" customFormat="1" ht="15.75">
      <c r="A7" s="20" t="s">
        <v>68</v>
      </c>
      <c r="B7" s="18"/>
      <c r="C7" s="18"/>
      <c r="D7" s="18"/>
      <c r="E7" s="18"/>
      <c r="F7" s="18"/>
      <c r="G7" s="18"/>
      <c r="H7" s="32"/>
      <c r="I7" s="32"/>
      <c r="J7" s="18"/>
      <c r="K7" s="18"/>
      <c r="L7" s="18"/>
      <c r="M7" s="18"/>
      <c r="N7" s="18"/>
      <c r="O7" s="18"/>
      <c r="P7" s="18"/>
      <c r="Q7" s="18"/>
      <c r="R7" s="18"/>
      <c r="S7" s="33"/>
      <c r="T7" s="18"/>
      <c r="U7" s="20"/>
      <c r="V7" s="32"/>
      <c r="W7" s="18"/>
      <c r="X7" s="18"/>
      <c r="AA7" s="219"/>
      <c r="AB7" s="219"/>
      <c r="AC7" s="219"/>
      <c r="AD7" s="219"/>
      <c r="AH7" s="48"/>
    </row>
    <row r="8" spans="1:24" ht="13.5" customHeight="1" thickBot="1">
      <c r="A8" s="34"/>
      <c r="B8" s="35"/>
      <c r="C8" s="3"/>
      <c r="D8" s="3"/>
      <c r="E8" s="1"/>
      <c r="F8" s="1"/>
      <c r="G8" s="1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0"/>
      <c r="T8" s="1"/>
      <c r="U8" s="19"/>
      <c r="V8" s="2"/>
      <c r="W8" s="1"/>
      <c r="X8" s="1"/>
    </row>
    <row r="9" spans="1:32" ht="15" customHeight="1" thickBot="1">
      <c r="A9" s="1"/>
      <c r="B9" s="1"/>
      <c r="C9" s="1"/>
      <c r="D9" s="1"/>
      <c r="E9" s="1"/>
      <c r="F9" s="1"/>
      <c r="G9" s="1"/>
      <c r="H9" s="2"/>
      <c r="I9" s="2"/>
      <c r="J9" s="1"/>
      <c r="K9" s="147" t="s">
        <v>73</v>
      </c>
      <c r="L9" s="148"/>
      <c r="M9" s="148"/>
      <c r="N9" s="148"/>
      <c r="O9" s="148"/>
      <c r="P9" s="26"/>
      <c r="Q9" s="1"/>
      <c r="R9" s="1"/>
      <c r="S9" s="1"/>
      <c r="T9" s="1"/>
      <c r="U9" s="102"/>
      <c r="V9" s="5"/>
      <c r="W9" s="1"/>
      <c r="X9" s="1"/>
      <c r="AF9" t="s">
        <v>60</v>
      </c>
    </row>
    <row r="10" spans="1:34" ht="118.5" customHeight="1" thickBot="1">
      <c r="A10" s="254" t="s">
        <v>0</v>
      </c>
      <c r="B10" s="149" t="s">
        <v>75</v>
      </c>
      <c r="C10" s="253" t="s">
        <v>59</v>
      </c>
      <c r="D10" s="253" t="s">
        <v>72</v>
      </c>
      <c r="E10" s="253" t="s">
        <v>97</v>
      </c>
      <c r="F10" s="252" t="s">
        <v>99</v>
      </c>
      <c r="G10" s="142" t="s">
        <v>76</v>
      </c>
      <c r="H10" s="186" t="s">
        <v>77</v>
      </c>
      <c r="I10" s="186" t="s">
        <v>78</v>
      </c>
      <c r="J10" s="376" t="s">
        <v>79</v>
      </c>
      <c r="K10" s="149" t="s">
        <v>80</v>
      </c>
      <c r="L10" s="149" t="s">
        <v>1</v>
      </c>
      <c r="M10" s="143" t="s">
        <v>71</v>
      </c>
      <c r="N10" s="143" t="s">
        <v>98</v>
      </c>
      <c r="O10" s="150" t="s">
        <v>100</v>
      </c>
      <c r="P10" s="206" t="s">
        <v>74</v>
      </c>
      <c r="Q10" s="149" t="s">
        <v>81</v>
      </c>
      <c r="R10" s="151" t="s">
        <v>82</v>
      </c>
      <c r="S10" s="205" t="s">
        <v>67</v>
      </c>
      <c r="T10" s="206" t="s">
        <v>83</v>
      </c>
      <c r="U10" s="152" t="s">
        <v>84</v>
      </c>
      <c r="V10" s="151" t="s">
        <v>85</v>
      </c>
      <c r="W10" s="151" t="s">
        <v>86</v>
      </c>
      <c r="X10" s="230" t="s">
        <v>87</v>
      </c>
      <c r="Y10" s="187" t="s">
        <v>88</v>
      </c>
      <c r="Z10" s="296" t="s">
        <v>103</v>
      </c>
      <c r="AA10" s="300" t="s">
        <v>89</v>
      </c>
      <c r="AB10" s="220" t="s">
        <v>90</v>
      </c>
      <c r="AC10" s="150" t="s">
        <v>91</v>
      </c>
      <c r="AD10" s="76" t="s">
        <v>92</v>
      </c>
      <c r="AE10" s="266" t="s">
        <v>93</v>
      </c>
      <c r="AF10" s="152" t="s">
        <v>94</v>
      </c>
      <c r="AG10" s="303" t="s">
        <v>95</v>
      </c>
      <c r="AH10" s="220" t="s">
        <v>96</v>
      </c>
    </row>
    <row r="11" spans="1:33" ht="13.5" thickBot="1">
      <c r="A11" s="71"/>
      <c r="B11" s="375"/>
      <c r="C11" s="53"/>
      <c r="D11" s="53"/>
      <c r="E11" s="53"/>
      <c r="F11" s="53"/>
      <c r="G11" s="140"/>
      <c r="H11" s="121"/>
      <c r="I11" s="121"/>
      <c r="J11" s="40"/>
      <c r="K11" s="6"/>
      <c r="L11" s="6"/>
      <c r="M11" s="6"/>
      <c r="N11" s="6"/>
      <c r="O11" s="6"/>
      <c r="P11" s="44"/>
      <c r="Q11" s="8"/>
      <c r="R11" s="6"/>
      <c r="S11" s="204"/>
      <c r="T11" s="44"/>
      <c r="U11" s="103"/>
      <c r="V11" s="9"/>
      <c r="W11" s="7"/>
      <c r="X11" s="7"/>
      <c r="AA11" s="82"/>
      <c r="AB11" s="82"/>
      <c r="AC11" s="82"/>
      <c r="AD11" s="82"/>
      <c r="AE11" s="70"/>
      <c r="AF11" s="70"/>
      <c r="AG11" s="70"/>
    </row>
    <row r="12" spans="1:38" ht="12.75">
      <c r="A12" s="56" t="s">
        <v>2</v>
      </c>
      <c r="B12" s="372">
        <v>29563</v>
      </c>
      <c r="C12" s="54">
        <v>5.5384</v>
      </c>
      <c r="D12" s="262">
        <v>3394.25</v>
      </c>
      <c r="E12" s="378">
        <v>43</v>
      </c>
      <c r="F12" s="381">
        <v>18917.76</v>
      </c>
      <c r="G12" s="279">
        <v>81498.01</v>
      </c>
      <c r="H12" s="286">
        <v>88458</v>
      </c>
      <c r="I12" s="279">
        <v>99650.87</v>
      </c>
      <c r="J12" s="173">
        <v>110512</v>
      </c>
      <c r="K12" s="16">
        <v>27511.95</v>
      </c>
      <c r="L12" s="16">
        <v>4585.42</v>
      </c>
      <c r="M12" s="16">
        <v>29770.75</v>
      </c>
      <c r="N12" s="16">
        <v>12523.01</v>
      </c>
      <c r="O12" s="162">
        <v>806.51</v>
      </c>
      <c r="P12" s="241">
        <v>75197.64</v>
      </c>
      <c r="Q12" s="171">
        <v>-6300.369999999995</v>
      </c>
      <c r="R12" s="180">
        <v>2.543640361262389</v>
      </c>
      <c r="S12" s="196">
        <v>13491.36</v>
      </c>
      <c r="T12" s="86">
        <v>88689</v>
      </c>
      <c r="U12" s="392">
        <v>231</v>
      </c>
      <c r="V12" s="16">
        <v>100.26114088041783</v>
      </c>
      <c r="W12" s="153">
        <v>3</v>
      </c>
      <c r="X12" s="236">
        <v>-10961.869999999995</v>
      </c>
      <c r="Y12" s="173">
        <v>10961.869999999995</v>
      </c>
      <c r="Z12" s="386">
        <v>99650.87</v>
      </c>
      <c r="AA12" s="126">
        <v>0</v>
      </c>
      <c r="AB12" s="214">
        <v>100</v>
      </c>
      <c r="AC12" s="245">
        <v>3.3707969421236004</v>
      </c>
      <c r="AD12" s="316">
        <v>10861.6</v>
      </c>
      <c r="AE12" s="267">
        <v>110512</v>
      </c>
      <c r="AF12" s="200">
        <v>0</v>
      </c>
      <c r="AG12" s="304">
        <v>100</v>
      </c>
      <c r="AH12" s="297">
        <v>3.7381862463214155</v>
      </c>
      <c r="AJ12" s="258"/>
      <c r="AL12" s="258"/>
    </row>
    <row r="13" spans="1:38" ht="12.75">
      <c r="A13" s="57" t="s">
        <v>3</v>
      </c>
      <c r="B13" s="373">
        <v>50363</v>
      </c>
      <c r="C13" s="55">
        <v>4.1852</v>
      </c>
      <c r="D13" s="263">
        <v>4955.75</v>
      </c>
      <c r="E13" s="379">
        <v>58.6</v>
      </c>
      <c r="F13" s="381">
        <v>13871.99</v>
      </c>
      <c r="G13" s="280">
        <v>120288.06</v>
      </c>
      <c r="H13" s="287">
        <v>149076</v>
      </c>
      <c r="I13" s="280">
        <v>149076</v>
      </c>
      <c r="J13" s="174">
        <v>164934</v>
      </c>
      <c r="K13" s="13">
        <v>46868.87</v>
      </c>
      <c r="L13" s="13">
        <v>3465.06</v>
      </c>
      <c r="M13" s="13">
        <v>43466.57</v>
      </c>
      <c r="N13" s="13">
        <v>17066.25</v>
      </c>
      <c r="O13" s="163">
        <v>591.4</v>
      </c>
      <c r="P13" s="242">
        <v>111458.15</v>
      </c>
      <c r="Q13" s="170">
        <v>-8829.910000000003</v>
      </c>
      <c r="R13" s="179">
        <v>2.2130959235947025</v>
      </c>
      <c r="S13" s="196">
        <v>39630.850000000006</v>
      </c>
      <c r="T13" s="87">
        <v>151089</v>
      </c>
      <c r="U13" s="393">
        <v>2013</v>
      </c>
      <c r="V13" s="13">
        <v>101.35031795862513</v>
      </c>
      <c r="W13" s="154">
        <v>3</v>
      </c>
      <c r="X13" s="237">
        <v>2013</v>
      </c>
      <c r="Y13" s="174">
        <v>0</v>
      </c>
      <c r="Z13" s="387">
        <v>151089</v>
      </c>
      <c r="AA13" s="127">
        <v>2013</v>
      </c>
      <c r="AB13" s="216">
        <v>101.35031795862513</v>
      </c>
      <c r="AC13" s="246">
        <v>3</v>
      </c>
      <c r="AD13" s="317">
        <v>15858.4</v>
      </c>
      <c r="AE13" s="268">
        <v>166947</v>
      </c>
      <c r="AF13" s="201">
        <v>2013</v>
      </c>
      <c r="AG13" s="305">
        <v>101.22048819527811</v>
      </c>
      <c r="AH13" s="298">
        <v>3.314874014653615</v>
      </c>
      <c r="AJ13" s="258"/>
      <c r="AL13" s="258"/>
    </row>
    <row r="14" spans="1:38" ht="12.75">
      <c r="A14" s="57" t="s">
        <v>4</v>
      </c>
      <c r="B14" s="373">
        <v>76041</v>
      </c>
      <c r="C14" s="55">
        <v>6.4835</v>
      </c>
      <c r="D14" s="263">
        <v>6717.75</v>
      </c>
      <c r="E14" s="379">
        <v>62.8</v>
      </c>
      <c r="F14" s="381">
        <v>38800.14</v>
      </c>
      <c r="G14" s="280">
        <v>167330.88</v>
      </c>
      <c r="H14" s="287">
        <v>225927</v>
      </c>
      <c r="I14" s="280">
        <v>225927</v>
      </c>
      <c r="J14" s="174">
        <v>247424</v>
      </c>
      <c r="K14" s="13">
        <v>70765.35</v>
      </c>
      <c r="L14" s="13">
        <v>5367.9</v>
      </c>
      <c r="M14" s="13">
        <v>58920.96</v>
      </c>
      <c r="N14" s="13">
        <v>18289.43</v>
      </c>
      <c r="O14" s="163">
        <v>1654.15</v>
      </c>
      <c r="P14" s="242">
        <v>154997.79</v>
      </c>
      <c r="Q14" s="170">
        <v>-12333.089999999997</v>
      </c>
      <c r="R14" s="179">
        <v>2.038344971791534</v>
      </c>
      <c r="S14" s="196">
        <v>73125.20999999999</v>
      </c>
      <c r="T14" s="87">
        <v>228123</v>
      </c>
      <c r="U14" s="393">
        <v>2196</v>
      </c>
      <c r="V14" s="13">
        <v>100.97199537903836</v>
      </c>
      <c r="W14" s="154">
        <v>3</v>
      </c>
      <c r="X14" s="237">
        <v>2196</v>
      </c>
      <c r="Y14" s="174">
        <v>0</v>
      </c>
      <c r="Z14" s="387">
        <v>228123</v>
      </c>
      <c r="AA14" s="127">
        <v>2196</v>
      </c>
      <c r="AB14" s="216">
        <v>100.97199537903836</v>
      </c>
      <c r="AC14" s="246">
        <v>3</v>
      </c>
      <c r="AD14" s="317">
        <v>21496.8</v>
      </c>
      <c r="AE14" s="268">
        <v>249620</v>
      </c>
      <c r="AF14" s="201">
        <v>2196</v>
      </c>
      <c r="AG14" s="305">
        <v>100.88754526642525</v>
      </c>
      <c r="AH14" s="298">
        <v>3.2827027524624874</v>
      </c>
      <c r="AJ14" s="258"/>
      <c r="AL14" s="258"/>
    </row>
    <row r="15" spans="1:38" ht="12.75">
      <c r="A15" s="57" t="s">
        <v>5</v>
      </c>
      <c r="B15" s="373">
        <v>132068</v>
      </c>
      <c r="C15" s="55">
        <v>24.2001</v>
      </c>
      <c r="D15" s="263">
        <v>13454.5</v>
      </c>
      <c r="E15" s="379">
        <v>286.1</v>
      </c>
      <c r="F15" s="381">
        <v>418455.91</v>
      </c>
      <c r="G15" s="280">
        <v>391841.86</v>
      </c>
      <c r="H15" s="287">
        <v>392703</v>
      </c>
      <c r="I15" s="280">
        <v>392703</v>
      </c>
      <c r="J15" s="174">
        <v>435757</v>
      </c>
      <c r="K15" s="13">
        <v>122905.26</v>
      </c>
      <c r="L15" s="13">
        <v>20036.05</v>
      </c>
      <c r="M15" s="13">
        <v>118008.57</v>
      </c>
      <c r="N15" s="13">
        <v>83321.73</v>
      </c>
      <c r="O15" s="163">
        <v>17839.86</v>
      </c>
      <c r="P15" s="242">
        <v>362111.47</v>
      </c>
      <c r="Q15" s="170">
        <v>-29730.390000000014</v>
      </c>
      <c r="R15" s="179">
        <v>2.741856240724475</v>
      </c>
      <c r="S15" s="196">
        <v>34092.53000000003</v>
      </c>
      <c r="T15" s="87">
        <v>396204</v>
      </c>
      <c r="U15" s="393">
        <v>3501</v>
      </c>
      <c r="V15" s="13">
        <v>100.8915134338164</v>
      </c>
      <c r="W15" s="154">
        <v>3</v>
      </c>
      <c r="X15" s="237">
        <v>3501</v>
      </c>
      <c r="Y15" s="174">
        <v>0</v>
      </c>
      <c r="Z15" s="387">
        <v>396204</v>
      </c>
      <c r="AA15" s="127">
        <v>3501</v>
      </c>
      <c r="AB15" s="216">
        <v>100.8915134338164</v>
      </c>
      <c r="AC15" s="246">
        <v>3</v>
      </c>
      <c r="AD15" s="317">
        <v>43054.4</v>
      </c>
      <c r="AE15" s="268">
        <v>439258</v>
      </c>
      <c r="AF15" s="201">
        <v>3501</v>
      </c>
      <c r="AG15" s="305">
        <v>100.80342943429481</v>
      </c>
      <c r="AH15" s="298">
        <v>3.325998727928037</v>
      </c>
      <c r="AJ15" s="258"/>
      <c r="AL15" s="258"/>
    </row>
    <row r="16" spans="1:38" ht="12.75">
      <c r="A16" s="57" t="s">
        <v>6</v>
      </c>
      <c r="B16" s="373">
        <v>88225</v>
      </c>
      <c r="C16" s="55">
        <v>27.498</v>
      </c>
      <c r="D16" s="263">
        <v>7761.25</v>
      </c>
      <c r="E16" s="379">
        <v>93.97</v>
      </c>
      <c r="F16" s="381">
        <v>382648.39</v>
      </c>
      <c r="G16" s="280">
        <v>231999.6</v>
      </c>
      <c r="H16" s="287">
        <v>259296</v>
      </c>
      <c r="I16" s="280">
        <v>259296</v>
      </c>
      <c r="J16" s="174">
        <v>284132</v>
      </c>
      <c r="K16" s="13">
        <v>82104.04</v>
      </c>
      <c r="L16" s="13">
        <v>22766.49</v>
      </c>
      <c r="M16" s="13">
        <v>68073.44</v>
      </c>
      <c r="N16" s="13">
        <v>27367.15</v>
      </c>
      <c r="O16" s="163">
        <v>16313.29</v>
      </c>
      <c r="P16" s="242">
        <v>216624.41</v>
      </c>
      <c r="Q16" s="170">
        <v>-15375.190000000002</v>
      </c>
      <c r="R16" s="179">
        <v>2.4553631056956644</v>
      </c>
      <c r="S16" s="196">
        <v>48050.59</v>
      </c>
      <c r="T16" s="87">
        <v>264675</v>
      </c>
      <c r="U16" s="393">
        <v>5379</v>
      </c>
      <c r="V16" s="13">
        <v>102.07446316179194</v>
      </c>
      <c r="W16" s="154">
        <v>3</v>
      </c>
      <c r="X16" s="237">
        <v>5379</v>
      </c>
      <c r="Y16" s="174">
        <v>0</v>
      </c>
      <c r="Z16" s="387">
        <v>264675</v>
      </c>
      <c r="AA16" s="127">
        <v>5379</v>
      </c>
      <c r="AB16" s="216">
        <v>102.07446316179194</v>
      </c>
      <c r="AC16" s="246">
        <v>3</v>
      </c>
      <c r="AD16" s="317">
        <v>24836</v>
      </c>
      <c r="AE16" s="268">
        <v>289511</v>
      </c>
      <c r="AF16" s="201">
        <v>5379</v>
      </c>
      <c r="AG16" s="305">
        <v>101.89313417707262</v>
      </c>
      <c r="AH16" s="298">
        <v>3.281507509209408</v>
      </c>
      <c r="AJ16" s="258"/>
      <c r="AL16" s="258"/>
    </row>
    <row r="17" spans="1:38" ht="12.75">
      <c r="A17" s="57" t="s">
        <v>7</v>
      </c>
      <c r="B17" s="373">
        <v>107213</v>
      </c>
      <c r="C17" s="55">
        <v>41.5611</v>
      </c>
      <c r="D17" s="263">
        <v>11726.5</v>
      </c>
      <c r="E17" s="379">
        <v>209</v>
      </c>
      <c r="F17" s="381">
        <v>677418.06</v>
      </c>
      <c r="G17" s="280">
        <v>352748.45</v>
      </c>
      <c r="H17" s="287">
        <v>352748.45</v>
      </c>
      <c r="I17" s="280">
        <v>352748.45</v>
      </c>
      <c r="J17" s="174">
        <v>390273</v>
      </c>
      <c r="K17" s="13">
        <v>99774.67</v>
      </c>
      <c r="L17" s="13">
        <v>34409.79</v>
      </c>
      <c r="M17" s="13">
        <v>102852.4</v>
      </c>
      <c r="N17" s="13">
        <v>60867.67</v>
      </c>
      <c r="O17" s="163">
        <v>28880.08</v>
      </c>
      <c r="P17" s="242">
        <v>326784.61</v>
      </c>
      <c r="Q17" s="170">
        <v>-25963.840000000026</v>
      </c>
      <c r="R17" s="179">
        <v>3.0479942730825553</v>
      </c>
      <c r="S17" s="196">
        <v>0</v>
      </c>
      <c r="T17" s="87">
        <v>326784.61</v>
      </c>
      <c r="U17" s="393">
        <v>-25963.840000000026</v>
      </c>
      <c r="V17" s="13">
        <v>92.6395594367601</v>
      </c>
      <c r="W17" s="154">
        <v>3.0479942730825553</v>
      </c>
      <c r="X17" s="237">
        <v>-25963.840000000026</v>
      </c>
      <c r="Y17" s="174">
        <v>25963.840000000026</v>
      </c>
      <c r="Z17" s="387">
        <v>352748.45</v>
      </c>
      <c r="AA17" s="127">
        <v>0</v>
      </c>
      <c r="AB17" s="216">
        <v>100</v>
      </c>
      <c r="AC17" s="246">
        <v>3.2901649053752813</v>
      </c>
      <c r="AD17" s="317">
        <v>37524.8</v>
      </c>
      <c r="AE17" s="268">
        <v>390273</v>
      </c>
      <c r="AF17" s="201">
        <v>0</v>
      </c>
      <c r="AG17" s="305">
        <v>100</v>
      </c>
      <c r="AH17" s="298">
        <v>3.640164905375281</v>
      </c>
      <c r="AJ17" s="258"/>
      <c r="AL17" s="258"/>
    </row>
    <row r="18" spans="1:38" ht="12.75">
      <c r="A18" s="57" t="s">
        <v>8</v>
      </c>
      <c r="B18" s="373">
        <v>45226</v>
      </c>
      <c r="C18" s="55">
        <v>7.095</v>
      </c>
      <c r="D18" s="263">
        <v>4523.5</v>
      </c>
      <c r="E18" s="379">
        <v>9.5</v>
      </c>
      <c r="F18" s="381">
        <v>6529.58</v>
      </c>
      <c r="G18" s="280">
        <v>97903.88</v>
      </c>
      <c r="H18" s="287">
        <v>134379</v>
      </c>
      <c r="I18" s="280">
        <v>134379</v>
      </c>
      <c r="J18" s="174">
        <v>148854</v>
      </c>
      <c r="K18" s="13">
        <v>42088.27</v>
      </c>
      <c r="L18" s="13">
        <v>5874.18</v>
      </c>
      <c r="M18" s="13">
        <v>39675.33</v>
      </c>
      <c r="N18" s="13">
        <v>2766.71</v>
      </c>
      <c r="O18" s="163">
        <v>278.37</v>
      </c>
      <c r="P18" s="242">
        <v>90682.86</v>
      </c>
      <c r="Q18" s="170">
        <v>-7221.020000000004</v>
      </c>
      <c r="R18" s="179">
        <v>2.0051045858576924</v>
      </c>
      <c r="S18" s="196">
        <v>44995.14</v>
      </c>
      <c r="T18" s="87">
        <v>135678</v>
      </c>
      <c r="U18" s="393">
        <v>1299</v>
      </c>
      <c r="V18" s="13">
        <v>100.96666889915835</v>
      </c>
      <c r="W18" s="154">
        <v>3</v>
      </c>
      <c r="X18" s="237">
        <v>1299</v>
      </c>
      <c r="Y18" s="174">
        <v>0</v>
      </c>
      <c r="Z18" s="387">
        <v>135678</v>
      </c>
      <c r="AA18" s="127">
        <v>1299</v>
      </c>
      <c r="AB18" s="216">
        <v>100.96666889915835</v>
      </c>
      <c r="AC18" s="246">
        <v>3</v>
      </c>
      <c r="AD18" s="317">
        <v>14475.2</v>
      </c>
      <c r="AE18" s="268">
        <v>150153</v>
      </c>
      <c r="AF18" s="201">
        <v>1299</v>
      </c>
      <c r="AG18" s="305">
        <v>100.87266717723406</v>
      </c>
      <c r="AH18" s="298">
        <v>3.3200592579489676</v>
      </c>
      <c r="AJ18" s="258"/>
      <c r="AL18" s="258"/>
    </row>
    <row r="19" spans="1:38" ht="12.75">
      <c r="A19" s="57" t="s">
        <v>9</v>
      </c>
      <c r="B19" s="373">
        <v>106218</v>
      </c>
      <c r="C19" s="55">
        <v>21.7971</v>
      </c>
      <c r="D19" s="263">
        <v>11144.75</v>
      </c>
      <c r="E19" s="379">
        <v>208</v>
      </c>
      <c r="F19" s="381">
        <v>241383.56</v>
      </c>
      <c r="G19" s="280">
        <v>309182.59</v>
      </c>
      <c r="H19" s="287">
        <v>316758</v>
      </c>
      <c r="I19" s="280">
        <v>316758</v>
      </c>
      <c r="J19" s="174">
        <v>352421</v>
      </c>
      <c r="K19" s="13">
        <v>98848.7</v>
      </c>
      <c r="L19" s="13">
        <v>18046.53</v>
      </c>
      <c r="M19" s="13">
        <v>97749.9</v>
      </c>
      <c r="N19" s="13">
        <v>60576.44</v>
      </c>
      <c r="O19" s="163">
        <v>10290.81</v>
      </c>
      <c r="P19" s="242">
        <v>285512.38</v>
      </c>
      <c r="Q19" s="170">
        <v>-23670.21000000002</v>
      </c>
      <c r="R19" s="179">
        <v>2.68798489898134</v>
      </c>
      <c r="S19" s="196">
        <v>33141.619999999995</v>
      </c>
      <c r="T19" s="87">
        <v>318654</v>
      </c>
      <c r="U19" s="394">
        <v>1896</v>
      </c>
      <c r="V19" s="13">
        <v>100.59856420358759</v>
      </c>
      <c r="W19" s="154">
        <v>3</v>
      </c>
      <c r="X19" s="237">
        <v>1896</v>
      </c>
      <c r="Y19" s="174">
        <v>0</v>
      </c>
      <c r="Z19" s="387">
        <v>318654</v>
      </c>
      <c r="AA19" s="127">
        <v>1896</v>
      </c>
      <c r="AB19" s="216">
        <v>100.59856420358759</v>
      </c>
      <c r="AC19" s="246">
        <v>3</v>
      </c>
      <c r="AD19" s="317">
        <v>35663.2</v>
      </c>
      <c r="AE19" s="268">
        <v>354317</v>
      </c>
      <c r="AF19" s="201">
        <v>1896</v>
      </c>
      <c r="AG19" s="305">
        <v>100.53799291188663</v>
      </c>
      <c r="AH19" s="298">
        <v>3.3357528855749496</v>
      </c>
      <c r="AJ19" s="258"/>
      <c r="AL19" s="258"/>
    </row>
    <row r="20" spans="1:38" ht="12.75">
      <c r="A20" s="57" t="s">
        <v>10</v>
      </c>
      <c r="B20" s="373">
        <v>60601</v>
      </c>
      <c r="C20" s="55">
        <v>13.3072</v>
      </c>
      <c r="D20" s="263">
        <v>4995</v>
      </c>
      <c r="E20" s="379">
        <v>125</v>
      </c>
      <c r="F20" s="381">
        <v>206155.09</v>
      </c>
      <c r="G20" s="280">
        <v>165747.68</v>
      </c>
      <c r="H20" s="287">
        <v>177522</v>
      </c>
      <c r="I20" s="280">
        <v>177522</v>
      </c>
      <c r="J20" s="174">
        <v>193506</v>
      </c>
      <c r="K20" s="13">
        <v>56396.56</v>
      </c>
      <c r="L20" s="13">
        <v>11017.46</v>
      </c>
      <c r="M20" s="13">
        <v>43810.83</v>
      </c>
      <c r="N20" s="13">
        <v>36404.11</v>
      </c>
      <c r="O20" s="163">
        <v>8788.92</v>
      </c>
      <c r="P20" s="242">
        <v>156417.88</v>
      </c>
      <c r="Q20" s="170">
        <v>-9329.799999999988</v>
      </c>
      <c r="R20" s="179">
        <v>2.5811105427303183</v>
      </c>
      <c r="S20" s="196">
        <v>25385.119999999995</v>
      </c>
      <c r="T20" s="87">
        <v>181803</v>
      </c>
      <c r="U20" s="394">
        <v>4281</v>
      </c>
      <c r="V20" s="13">
        <v>102.41153209179707</v>
      </c>
      <c r="W20" s="154">
        <v>3</v>
      </c>
      <c r="X20" s="237">
        <v>4281</v>
      </c>
      <c r="Y20" s="174">
        <v>0</v>
      </c>
      <c r="Z20" s="387">
        <v>181803</v>
      </c>
      <c r="AA20" s="127">
        <v>4281</v>
      </c>
      <c r="AB20" s="216">
        <v>102.41153209179707</v>
      </c>
      <c r="AC20" s="246">
        <v>3</v>
      </c>
      <c r="AD20" s="317">
        <v>15984</v>
      </c>
      <c r="AE20" s="268">
        <v>197787</v>
      </c>
      <c r="AF20" s="201">
        <v>4281</v>
      </c>
      <c r="AG20" s="305">
        <v>102.21233450125578</v>
      </c>
      <c r="AH20" s="298">
        <v>3.263758023794987</v>
      </c>
      <c r="AJ20" s="258"/>
      <c r="AL20" s="258"/>
    </row>
    <row r="21" spans="1:38" ht="12.75">
      <c r="A21" s="57" t="s">
        <v>11</v>
      </c>
      <c r="B21" s="373">
        <v>110571</v>
      </c>
      <c r="C21" s="55">
        <v>18.6033</v>
      </c>
      <c r="D21" s="263">
        <v>9443.75</v>
      </c>
      <c r="E21" s="379">
        <v>143.1</v>
      </c>
      <c r="F21" s="381">
        <v>198030.99</v>
      </c>
      <c r="G21" s="280">
        <v>271844.32</v>
      </c>
      <c r="H21" s="287">
        <v>329865</v>
      </c>
      <c r="I21" s="280">
        <v>329865</v>
      </c>
      <c r="J21" s="174">
        <v>360085</v>
      </c>
      <c r="K21" s="13">
        <v>102899.7</v>
      </c>
      <c r="L21" s="13">
        <v>15402.28</v>
      </c>
      <c r="M21" s="13">
        <v>82830.54</v>
      </c>
      <c r="N21" s="13">
        <v>41675.43</v>
      </c>
      <c r="O21" s="163">
        <v>8442.57</v>
      </c>
      <c r="P21" s="242">
        <v>251250.52</v>
      </c>
      <c r="Q21" s="170">
        <v>-20593.800000000017</v>
      </c>
      <c r="R21" s="179">
        <v>2.272300331913431</v>
      </c>
      <c r="S21" s="196">
        <v>80462.48000000001</v>
      </c>
      <c r="T21" s="87">
        <v>331713</v>
      </c>
      <c r="U21" s="394">
        <v>1848</v>
      </c>
      <c r="V21" s="13">
        <v>100.56022918466645</v>
      </c>
      <c r="W21" s="154">
        <v>3</v>
      </c>
      <c r="X21" s="237">
        <v>1848</v>
      </c>
      <c r="Y21" s="174">
        <v>0</v>
      </c>
      <c r="Z21" s="387">
        <v>331713</v>
      </c>
      <c r="AA21" s="127">
        <v>1848</v>
      </c>
      <c r="AB21" s="216">
        <v>100.56022918466645</v>
      </c>
      <c r="AC21" s="246">
        <v>3</v>
      </c>
      <c r="AD21" s="317">
        <v>30220</v>
      </c>
      <c r="AE21" s="268">
        <v>361933</v>
      </c>
      <c r="AF21" s="201">
        <v>1848</v>
      </c>
      <c r="AG21" s="305">
        <v>100.5132121582404</v>
      </c>
      <c r="AH21" s="298">
        <v>3.273308552875528</v>
      </c>
      <c r="AJ21" s="258"/>
      <c r="AL21" s="258"/>
    </row>
    <row r="22" spans="1:38" ht="12.75">
      <c r="A22" s="57" t="s">
        <v>12</v>
      </c>
      <c r="B22" s="373">
        <v>77324</v>
      </c>
      <c r="C22" s="55">
        <v>9.7937</v>
      </c>
      <c r="D22" s="263">
        <v>9283</v>
      </c>
      <c r="E22" s="379">
        <v>194.7</v>
      </c>
      <c r="F22" s="381">
        <v>292190.44</v>
      </c>
      <c r="G22" s="280">
        <v>257547.19</v>
      </c>
      <c r="H22" s="287">
        <v>257547.19</v>
      </c>
      <c r="I22" s="280">
        <v>257547.19</v>
      </c>
      <c r="J22" s="174">
        <v>287253</v>
      </c>
      <c r="K22" s="13">
        <v>71959.34</v>
      </c>
      <c r="L22" s="13">
        <v>8108.52</v>
      </c>
      <c r="M22" s="13">
        <v>81420.61</v>
      </c>
      <c r="N22" s="13">
        <v>56703.04</v>
      </c>
      <c r="O22" s="163">
        <v>12456.83</v>
      </c>
      <c r="P22" s="242">
        <v>230648.34</v>
      </c>
      <c r="Q22" s="170">
        <v>-26898.850000000006</v>
      </c>
      <c r="R22" s="179">
        <v>2.9828816408876935</v>
      </c>
      <c r="S22" s="196">
        <v>1323.6600000000035</v>
      </c>
      <c r="T22" s="87">
        <v>231972</v>
      </c>
      <c r="U22" s="394">
        <v>-25575.190000000002</v>
      </c>
      <c r="V22" s="13">
        <v>90.069707225305</v>
      </c>
      <c r="W22" s="154">
        <v>3</v>
      </c>
      <c r="X22" s="237">
        <v>-25575.190000000002</v>
      </c>
      <c r="Y22" s="174">
        <v>25575.190000000002</v>
      </c>
      <c r="Z22" s="387">
        <v>257547.19</v>
      </c>
      <c r="AA22" s="127">
        <v>0</v>
      </c>
      <c r="AB22" s="216">
        <v>100</v>
      </c>
      <c r="AC22" s="246">
        <v>3.3307535823289016</v>
      </c>
      <c r="AD22" s="317">
        <v>29705.6</v>
      </c>
      <c r="AE22" s="268">
        <v>287253</v>
      </c>
      <c r="AF22" s="201">
        <v>0</v>
      </c>
      <c r="AG22" s="305">
        <v>100</v>
      </c>
      <c r="AH22" s="298">
        <v>3.714926801510527</v>
      </c>
      <c r="AJ22" s="258"/>
      <c r="AL22" s="258"/>
    </row>
    <row r="23" spans="1:38" ht="12.75">
      <c r="A23" s="57" t="s">
        <v>13</v>
      </c>
      <c r="B23" s="373">
        <v>57821</v>
      </c>
      <c r="C23" s="55">
        <v>23.3179</v>
      </c>
      <c r="D23" s="263">
        <v>6743.75</v>
      </c>
      <c r="E23" s="379">
        <v>132.6</v>
      </c>
      <c r="F23" s="382">
        <v>572538.63</v>
      </c>
      <c r="G23" s="280">
        <v>212455.45</v>
      </c>
      <c r="H23" s="287">
        <v>212455.45</v>
      </c>
      <c r="I23" s="280">
        <v>212455.45</v>
      </c>
      <c r="J23" s="174">
        <v>234035</v>
      </c>
      <c r="K23" s="13">
        <v>53809.44</v>
      </c>
      <c r="L23" s="13">
        <v>19305.65</v>
      </c>
      <c r="M23" s="13">
        <v>59149.01</v>
      </c>
      <c r="N23" s="13">
        <v>38617.48</v>
      </c>
      <c r="O23" s="163">
        <v>24408.8</v>
      </c>
      <c r="P23" s="242">
        <v>195290.38</v>
      </c>
      <c r="Q23" s="170">
        <v>-17165.070000000007</v>
      </c>
      <c r="R23" s="179">
        <v>3.3774991784991615</v>
      </c>
      <c r="S23" s="196">
        <v>0</v>
      </c>
      <c r="T23" s="87">
        <v>195290.38</v>
      </c>
      <c r="U23" s="394">
        <v>-17165.070000000007</v>
      </c>
      <c r="V23" s="13">
        <v>91.92062618304213</v>
      </c>
      <c r="W23" s="154">
        <v>3.3774991784991615</v>
      </c>
      <c r="X23" s="237">
        <v>-17165.070000000007</v>
      </c>
      <c r="Y23" s="174">
        <v>17165.070000000007</v>
      </c>
      <c r="Z23" s="387">
        <v>212455.45</v>
      </c>
      <c r="AA23" s="127">
        <v>0</v>
      </c>
      <c r="AB23" s="216">
        <v>100</v>
      </c>
      <c r="AC23" s="246">
        <v>3.6743648501409525</v>
      </c>
      <c r="AD23" s="317">
        <v>21580</v>
      </c>
      <c r="AE23" s="268">
        <v>234035</v>
      </c>
      <c r="AF23" s="201">
        <v>0</v>
      </c>
      <c r="AG23" s="305">
        <v>100</v>
      </c>
      <c r="AH23" s="298">
        <v>4.047577869632141</v>
      </c>
      <c r="AJ23" s="258"/>
      <c r="AL23" s="258"/>
    </row>
    <row r="24" spans="1:38" ht="12.75">
      <c r="A24" s="57" t="s">
        <v>14</v>
      </c>
      <c r="B24" s="373">
        <v>63554</v>
      </c>
      <c r="C24" s="55">
        <v>13.2214</v>
      </c>
      <c r="D24" s="263">
        <v>8107.25</v>
      </c>
      <c r="E24" s="379">
        <v>188.6</v>
      </c>
      <c r="F24" s="381">
        <v>181267.93</v>
      </c>
      <c r="G24" s="280">
        <v>218946.8</v>
      </c>
      <c r="H24" s="287">
        <v>218946.8</v>
      </c>
      <c r="I24" s="280">
        <v>218946.8</v>
      </c>
      <c r="J24" s="174">
        <v>244890</v>
      </c>
      <c r="K24" s="13">
        <v>59144.69</v>
      </c>
      <c r="L24" s="13">
        <v>10946.43</v>
      </c>
      <c r="M24" s="13">
        <v>71108.18</v>
      </c>
      <c r="N24" s="13">
        <v>54926.52</v>
      </c>
      <c r="O24" s="163">
        <v>7727.92</v>
      </c>
      <c r="P24" s="242">
        <v>203853.74</v>
      </c>
      <c r="Q24" s="170">
        <v>-15093.059999999998</v>
      </c>
      <c r="R24" s="179">
        <v>3.207567422978884</v>
      </c>
      <c r="S24" s="196">
        <v>0</v>
      </c>
      <c r="T24" s="87">
        <v>203853.74</v>
      </c>
      <c r="U24" s="394">
        <v>-15093.059999999998</v>
      </c>
      <c r="V24" s="13">
        <v>93.10651719961196</v>
      </c>
      <c r="W24" s="154">
        <v>3.207567422978884</v>
      </c>
      <c r="X24" s="237">
        <v>-15093.059999999998</v>
      </c>
      <c r="Y24" s="174">
        <v>15093.059999999998</v>
      </c>
      <c r="Z24" s="387">
        <v>218946.8</v>
      </c>
      <c r="AA24" s="127">
        <v>0</v>
      </c>
      <c r="AB24" s="216">
        <v>100</v>
      </c>
      <c r="AC24" s="246">
        <v>3.445051452308273</v>
      </c>
      <c r="AD24" s="317">
        <v>25943.2</v>
      </c>
      <c r="AE24" s="268">
        <v>244890</v>
      </c>
      <c r="AF24" s="201">
        <v>0</v>
      </c>
      <c r="AG24" s="305">
        <v>100</v>
      </c>
      <c r="AH24" s="298">
        <v>3.853258646190641</v>
      </c>
      <c r="AJ24" s="258"/>
      <c r="AL24" s="258"/>
    </row>
    <row r="25" spans="1:38" ht="12.75">
      <c r="A25" s="57" t="s">
        <v>15</v>
      </c>
      <c r="B25" s="373">
        <v>47761</v>
      </c>
      <c r="C25" s="55">
        <v>13.5315</v>
      </c>
      <c r="D25" s="263">
        <v>4760.25</v>
      </c>
      <c r="E25" s="379">
        <v>100.91</v>
      </c>
      <c r="F25" s="381">
        <v>450695.9</v>
      </c>
      <c r="G25" s="280">
        <v>157338.56</v>
      </c>
      <c r="H25" s="287">
        <v>157338.56</v>
      </c>
      <c r="I25" s="280">
        <v>157338.56</v>
      </c>
      <c r="J25" s="174">
        <v>172360</v>
      </c>
      <c r="K25" s="13">
        <v>44447.39</v>
      </c>
      <c r="L25" s="13">
        <v>11203.17</v>
      </c>
      <c r="M25" s="13">
        <v>41751.85</v>
      </c>
      <c r="N25" s="13">
        <v>29388.31</v>
      </c>
      <c r="O25" s="163">
        <v>19214.33</v>
      </c>
      <c r="P25" s="242">
        <v>146005.05</v>
      </c>
      <c r="Q25" s="170">
        <v>-11333.51000000001</v>
      </c>
      <c r="R25" s="179">
        <v>3.0569931534096857</v>
      </c>
      <c r="S25" s="196">
        <v>0</v>
      </c>
      <c r="T25" s="87">
        <v>146005.05</v>
      </c>
      <c r="U25" s="394">
        <v>-11333.51000000001</v>
      </c>
      <c r="V25" s="13">
        <v>92.79673717618871</v>
      </c>
      <c r="W25" s="154">
        <v>3.0569931534096857</v>
      </c>
      <c r="X25" s="237">
        <v>-11333.51000000001</v>
      </c>
      <c r="Y25" s="174">
        <v>11333.51000000001</v>
      </c>
      <c r="Z25" s="387">
        <v>157338.56</v>
      </c>
      <c r="AA25" s="127">
        <v>0</v>
      </c>
      <c r="AB25" s="216">
        <v>100</v>
      </c>
      <c r="AC25" s="246">
        <v>3.294289483051025</v>
      </c>
      <c r="AD25" s="317">
        <v>15232.8</v>
      </c>
      <c r="AE25" s="268">
        <v>172571</v>
      </c>
      <c r="AF25" s="201">
        <v>211</v>
      </c>
      <c r="AG25" s="305">
        <v>100.12241819447667</v>
      </c>
      <c r="AH25" s="298">
        <v>3.6132199912062144</v>
      </c>
      <c r="AJ25" s="258"/>
      <c r="AL25" s="258"/>
    </row>
    <row r="26" spans="1:38" ht="12.75">
      <c r="A26" s="57" t="s">
        <v>16</v>
      </c>
      <c r="B26" s="373">
        <v>34720</v>
      </c>
      <c r="C26" s="55">
        <v>10.2481</v>
      </c>
      <c r="D26" s="263">
        <v>3813.5</v>
      </c>
      <c r="E26" s="379">
        <v>52.2</v>
      </c>
      <c r="F26" s="381">
        <v>263063.42</v>
      </c>
      <c r="G26" s="280">
        <v>107034.35</v>
      </c>
      <c r="H26" s="287">
        <v>107034.35</v>
      </c>
      <c r="I26" s="280">
        <v>107034.35</v>
      </c>
      <c r="J26" s="174">
        <v>119238</v>
      </c>
      <c r="K26" s="13">
        <v>32311.16</v>
      </c>
      <c r="L26" s="13">
        <v>8484.74</v>
      </c>
      <c r="M26" s="13">
        <v>33447.97</v>
      </c>
      <c r="N26" s="13">
        <v>15202.36</v>
      </c>
      <c r="O26" s="163">
        <v>11215.07</v>
      </c>
      <c r="P26" s="242">
        <v>100661.3</v>
      </c>
      <c r="Q26" s="170">
        <v>-6373.050000000003</v>
      </c>
      <c r="R26" s="179">
        <v>2.89923099078341</v>
      </c>
      <c r="S26" s="196">
        <v>3498.699999999997</v>
      </c>
      <c r="T26" s="87">
        <v>104160</v>
      </c>
      <c r="U26" s="394">
        <v>-2874.350000000006</v>
      </c>
      <c r="V26" s="13">
        <v>97.31455369234268</v>
      </c>
      <c r="W26" s="154">
        <v>3</v>
      </c>
      <c r="X26" s="237">
        <v>-2874.350000000006</v>
      </c>
      <c r="Y26" s="174">
        <v>2874.350000000006</v>
      </c>
      <c r="Z26" s="387">
        <v>107034.35</v>
      </c>
      <c r="AA26" s="127">
        <v>0</v>
      </c>
      <c r="AB26" s="216">
        <v>100</v>
      </c>
      <c r="AC26" s="246">
        <v>3.0827865783410138</v>
      </c>
      <c r="AD26" s="317">
        <v>12203.2</v>
      </c>
      <c r="AE26" s="268">
        <v>119238</v>
      </c>
      <c r="AF26" s="201">
        <v>0</v>
      </c>
      <c r="AG26" s="305">
        <v>100</v>
      </c>
      <c r="AH26" s="298">
        <v>3.434274193548387</v>
      </c>
      <c r="AJ26" s="258"/>
      <c r="AL26" s="258"/>
    </row>
    <row r="27" spans="1:38" ht="12.75">
      <c r="A27" s="57" t="s">
        <v>17</v>
      </c>
      <c r="B27" s="373">
        <v>8694</v>
      </c>
      <c r="C27" s="55">
        <v>9.2983</v>
      </c>
      <c r="D27" s="263">
        <v>1131</v>
      </c>
      <c r="E27" s="379">
        <v>20.7</v>
      </c>
      <c r="F27" s="381">
        <v>263872.32</v>
      </c>
      <c r="G27" s="280">
        <v>46450.23</v>
      </c>
      <c r="H27" s="287">
        <v>46450.23</v>
      </c>
      <c r="I27" s="280">
        <v>46450.23</v>
      </c>
      <c r="J27" s="174">
        <v>50069</v>
      </c>
      <c r="K27" s="13">
        <v>8090.82</v>
      </c>
      <c r="L27" s="13">
        <v>7698.36</v>
      </c>
      <c r="M27" s="13">
        <v>9919.93</v>
      </c>
      <c r="N27" s="13">
        <v>6028.52</v>
      </c>
      <c r="O27" s="163">
        <v>11249.56</v>
      </c>
      <c r="P27" s="242">
        <v>42987.19</v>
      </c>
      <c r="Q27" s="170">
        <v>-3463.040000000001</v>
      </c>
      <c r="R27" s="179">
        <v>4.944466298596733</v>
      </c>
      <c r="S27" s="196">
        <v>0</v>
      </c>
      <c r="T27" s="87">
        <v>42987.19</v>
      </c>
      <c r="U27" s="394">
        <v>-3463.040000000001</v>
      </c>
      <c r="V27" s="13">
        <v>92.5446224916432</v>
      </c>
      <c r="W27" s="154">
        <v>4.944466298596733</v>
      </c>
      <c r="X27" s="237">
        <v>-3463.040000000001</v>
      </c>
      <c r="Y27" s="174">
        <v>3463.040000000001</v>
      </c>
      <c r="Z27" s="387">
        <v>46450.23</v>
      </c>
      <c r="AA27" s="127">
        <v>0</v>
      </c>
      <c r="AB27" s="216">
        <v>100</v>
      </c>
      <c r="AC27" s="246">
        <v>5.342791580400276</v>
      </c>
      <c r="AD27" s="317">
        <v>3619.2</v>
      </c>
      <c r="AE27" s="268">
        <v>50069</v>
      </c>
      <c r="AF27" s="201">
        <v>0</v>
      </c>
      <c r="AG27" s="305">
        <v>100</v>
      </c>
      <c r="AH27" s="298">
        <v>5.759029215550955</v>
      </c>
      <c r="AJ27" s="258"/>
      <c r="AL27" s="258"/>
    </row>
    <row r="28" spans="1:38" ht="12.75">
      <c r="A28" s="57" t="s">
        <v>18</v>
      </c>
      <c r="B28" s="373">
        <v>24075</v>
      </c>
      <c r="C28" s="55">
        <v>3.2528</v>
      </c>
      <c r="D28" s="263">
        <v>2794.75</v>
      </c>
      <c r="E28" s="379">
        <v>27.8</v>
      </c>
      <c r="F28" s="381">
        <v>125829.67</v>
      </c>
      <c r="G28" s="280">
        <v>68583.17</v>
      </c>
      <c r="H28" s="287">
        <v>72624</v>
      </c>
      <c r="I28" s="280">
        <v>73455</v>
      </c>
      <c r="J28" s="174">
        <v>82398</v>
      </c>
      <c r="K28" s="13">
        <v>22404.7</v>
      </c>
      <c r="L28" s="13">
        <v>2693.1</v>
      </c>
      <c r="M28" s="13">
        <v>24512.58</v>
      </c>
      <c r="N28" s="13">
        <v>8096.27</v>
      </c>
      <c r="O28" s="163">
        <v>5364.44</v>
      </c>
      <c r="P28" s="242">
        <v>63071.09</v>
      </c>
      <c r="Q28" s="170">
        <v>-5512.080000000002</v>
      </c>
      <c r="R28" s="179">
        <v>2.6197752855659395</v>
      </c>
      <c r="S28" s="196">
        <v>9153.910000000003</v>
      </c>
      <c r="T28" s="87">
        <v>72225</v>
      </c>
      <c r="U28" s="394">
        <v>-399</v>
      </c>
      <c r="V28" s="13">
        <v>99.45059484467944</v>
      </c>
      <c r="W28" s="154">
        <v>3</v>
      </c>
      <c r="X28" s="237">
        <v>-1230</v>
      </c>
      <c r="Y28" s="174">
        <v>1230</v>
      </c>
      <c r="Z28" s="387">
        <v>73455</v>
      </c>
      <c r="AA28" s="127">
        <v>0</v>
      </c>
      <c r="AB28" s="216">
        <v>100</v>
      </c>
      <c r="AC28" s="246">
        <v>3.0510903426791276</v>
      </c>
      <c r="AD28" s="317">
        <v>8943.2</v>
      </c>
      <c r="AE28" s="268">
        <v>82398</v>
      </c>
      <c r="AF28" s="201">
        <v>0</v>
      </c>
      <c r="AG28" s="305">
        <v>100</v>
      </c>
      <c r="AH28" s="298">
        <v>3.4225545171339564</v>
      </c>
      <c r="AJ28" s="258"/>
      <c r="AL28" s="258"/>
    </row>
    <row r="29" spans="1:38" ht="12.75">
      <c r="A29" s="57" t="s">
        <v>19</v>
      </c>
      <c r="B29" s="373">
        <v>21516</v>
      </c>
      <c r="C29" s="55">
        <v>5.6066</v>
      </c>
      <c r="D29" s="263">
        <v>2550.25</v>
      </c>
      <c r="E29" s="379">
        <v>32.87</v>
      </c>
      <c r="F29" s="381">
        <v>154051.7</v>
      </c>
      <c r="G29" s="280">
        <v>67336.46</v>
      </c>
      <c r="H29" s="287">
        <v>67336.46</v>
      </c>
      <c r="I29" s="280">
        <v>67336.46</v>
      </c>
      <c r="J29" s="174">
        <v>75497</v>
      </c>
      <c r="K29" s="13">
        <v>20023.24</v>
      </c>
      <c r="L29" s="13">
        <v>4641.89</v>
      </c>
      <c r="M29" s="13">
        <v>22368.08</v>
      </c>
      <c r="N29" s="13">
        <v>9572.82</v>
      </c>
      <c r="O29" s="163">
        <v>6567.62</v>
      </c>
      <c r="P29" s="242">
        <v>63173.65</v>
      </c>
      <c r="Q29" s="170">
        <v>-4162.810000000005</v>
      </c>
      <c r="R29" s="179">
        <v>2.936124279605875</v>
      </c>
      <c r="S29" s="196">
        <v>1374.3499999999985</v>
      </c>
      <c r="T29" s="87">
        <v>64548</v>
      </c>
      <c r="U29" s="394">
        <v>-2788.4600000000064</v>
      </c>
      <c r="V29" s="13">
        <v>95.85891506622117</v>
      </c>
      <c r="W29" s="154">
        <v>3</v>
      </c>
      <c r="X29" s="237">
        <v>-2788.4600000000064</v>
      </c>
      <c r="Y29" s="174">
        <v>2788.4600000000064</v>
      </c>
      <c r="Z29" s="387">
        <v>67336.46</v>
      </c>
      <c r="AA29" s="127">
        <v>0</v>
      </c>
      <c r="AB29" s="216">
        <v>100</v>
      </c>
      <c r="AC29" s="246">
        <v>3.1295993679122516</v>
      </c>
      <c r="AD29" s="317">
        <v>8160.8</v>
      </c>
      <c r="AE29" s="268">
        <v>75497</v>
      </c>
      <c r="AF29" s="201">
        <v>0</v>
      </c>
      <c r="AG29" s="305">
        <v>100</v>
      </c>
      <c r="AH29" s="298">
        <v>3.5088771147053355</v>
      </c>
      <c r="AJ29" s="258"/>
      <c r="AL29" s="258"/>
    </row>
    <row r="30" spans="1:38" ht="12.75">
      <c r="A30" s="57" t="s">
        <v>20</v>
      </c>
      <c r="B30" s="373">
        <v>7326</v>
      </c>
      <c r="C30" s="55">
        <v>6.0025</v>
      </c>
      <c r="D30" s="263">
        <v>1117.25</v>
      </c>
      <c r="E30" s="379">
        <v>42.4</v>
      </c>
      <c r="F30" s="381">
        <v>122095.28</v>
      </c>
      <c r="G30" s="280">
        <v>40172.45</v>
      </c>
      <c r="H30" s="287">
        <v>39583.5</v>
      </c>
      <c r="I30" s="280">
        <v>39583.5</v>
      </c>
      <c r="J30" s="174">
        <v>43159</v>
      </c>
      <c r="K30" s="13">
        <v>6817.73</v>
      </c>
      <c r="L30" s="13">
        <v>4969.66</v>
      </c>
      <c r="M30" s="13">
        <v>9799.33</v>
      </c>
      <c r="N30" s="13">
        <v>12348.27</v>
      </c>
      <c r="O30" s="163">
        <v>5205.24</v>
      </c>
      <c r="P30" s="242">
        <v>39140.23</v>
      </c>
      <c r="Q30" s="170">
        <v>-1032.219999999994</v>
      </c>
      <c r="R30" s="179">
        <v>5.342646737646738</v>
      </c>
      <c r="S30" s="196">
        <v>0</v>
      </c>
      <c r="T30" s="87">
        <v>39140.23</v>
      </c>
      <c r="U30" s="394">
        <v>-443.2699999999968</v>
      </c>
      <c r="V30" s="13">
        <v>98.88016471509594</v>
      </c>
      <c r="W30" s="154">
        <v>5.342646737646738</v>
      </c>
      <c r="X30" s="237">
        <v>-443.2699999999968</v>
      </c>
      <c r="Y30" s="174">
        <v>443.2699999999968</v>
      </c>
      <c r="Z30" s="387">
        <v>39583.5</v>
      </c>
      <c r="AA30" s="127">
        <v>0</v>
      </c>
      <c r="AB30" s="216">
        <v>100</v>
      </c>
      <c r="AC30" s="246">
        <v>5.403153153153153</v>
      </c>
      <c r="AD30" s="317">
        <v>3575.2</v>
      </c>
      <c r="AE30" s="268">
        <v>43159</v>
      </c>
      <c r="AF30" s="201">
        <v>0</v>
      </c>
      <c r="AG30" s="305">
        <v>100</v>
      </c>
      <c r="AH30" s="298">
        <v>5.891209391209391</v>
      </c>
      <c r="AJ30" s="258"/>
      <c r="AL30" s="258"/>
    </row>
    <row r="31" spans="1:38" ht="12.75">
      <c r="A31" s="57" t="s">
        <v>21</v>
      </c>
      <c r="B31" s="373">
        <v>15652</v>
      </c>
      <c r="C31" s="55">
        <v>16.9384</v>
      </c>
      <c r="D31" s="263">
        <v>2293.5</v>
      </c>
      <c r="E31" s="379">
        <v>67.46</v>
      </c>
      <c r="F31" s="381">
        <v>520426.17</v>
      </c>
      <c r="G31" s="280">
        <v>98099.48</v>
      </c>
      <c r="H31" s="287">
        <v>85893.5</v>
      </c>
      <c r="I31" s="280">
        <v>87077</v>
      </c>
      <c r="J31" s="174">
        <v>94416</v>
      </c>
      <c r="K31" s="13">
        <v>14566.08</v>
      </c>
      <c r="L31" s="13">
        <v>14023.85</v>
      </c>
      <c r="M31" s="13">
        <v>20116.14</v>
      </c>
      <c r="N31" s="13">
        <v>19646.57</v>
      </c>
      <c r="O31" s="163">
        <v>22187.11</v>
      </c>
      <c r="P31" s="242">
        <v>90539.75</v>
      </c>
      <c r="Q31" s="170">
        <v>-7559.729999999996</v>
      </c>
      <c r="R31" s="179">
        <v>5.784548300536673</v>
      </c>
      <c r="S31" s="196">
        <v>-4453.75</v>
      </c>
      <c r="T31" s="87">
        <v>86086</v>
      </c>
      <c r="U31" s="394">
        <v>192.5</v>
      </c>
      <c r="V31" s="13">
        <v>100.22411474675033</v>
      </c>
      <c r="W31" s="154">
        <v>5.5</v>
      </c>
      <c r="X31" s="237">
        <v>-991</v>
      </c>
      <c r="Y31" s="174">
        <v>991</v>
      </c>
      <c r="Z31" s="387">
        <v>87077</v>
      </c>
      <c r="AA31" s="127">
        <v>0</v>
      </c>
      <c r="AB31" s="216">
        <v>100</v>
      </c>
      <c r="AC31" s="246">
        <v>5.563314592384359</v>
      </c>
      <c r="AD31" s="317">
        <v>7339.2</v>
      </c>
      <c r="AE31" s="268">
        <v>94416</v>
      </c>
      <c r="AF31" s="201">
        <v>0</v>
      </c>
      <c r="AG31" s="305">
        <v>100</v>
      </c>
      <c r="AH31" s="298">
        <v>6.032200357781753</v>
      </c>
      <c r="AJ31" s="258"/>
      <c r="AL31" s="258"/>
    </row>
    <row r="32" spans="1:38" ht="12.75">
      <c r="A32" s="130" t="s">
        <v>22</v>
      </c>
      <c r="B32" s="373">
        <v>10860</v>
      </c>
      <c r="C32" s="131">
        <v>10.1487</v>
      </c>
      <c r="D32" s="263">
        <v>1416</v>
      </c>
      <c r="E32" s="379">
        <v>33.8</v>
      </c>
      <c r="F32" s="381">
        <v>255539.64</v>
      </c>
      <c r="G32" s="281">
        <v>55980.09</v>
      </c>
      <c r="H32" s="287">
        <v>55980.09</v>
      </c>
      <c r="I32" s="280">
        <v>55980.09</v>
      </c>
      <c r="J32" s="174">
        <v>60511</v>
      </c>
      <c r="K32" s="132">
        <v>10106.54</v>
      </c>
      <c r="L32" s="132">
        <v>8402.44</v>
      </c>
      <c r="M32" s="132">
        <v>12419.65</v>
      </c>
      <c r="N32" s="132">
        <v>9843.67</v>
      </c>
      <c r="O32" s="164">
        <v>10894.32</v>
      </c>
      <c r="P32" s="243">
        <v>51666.62</v>
      </c>
      <c r="Q32" s="170">
        <v>-4313.469999999994</v>
      </c>
      <c r="R32" s="179">
        <v>4.7575156537753225</v>
      </c>
      <c r="S32" s="196">
        <v>0</v>
      </c>
      <c r="T32" s="87">
        <v>51666.62</v>
      </c>
      <c r="U32" s="395">
        <v>-4313.469999999994</v>
      </c>
      <c r="V32" s="132">
        <v>92.29463546771719</v>
      </c>
      <c r="W32" s="155">
        <v>4.7575156537753225</v>
      </c>
      <c r="X32" s="238">
        <v>-4313.469999999994</v>
      </c>
      <c r="Y32" s="174">
        <v>4313.469999999994</v>
      </c>
      <c r="Z32" s="387">
        <v>55980.09</v>
      </c>
      <c r="AA32" s="127">
        <v>0</v>
      </c>
      <c r="AB32" s="216">
        <v>100</v>
      </c>
      <c r="AC32" s="246">
        <v>5.1547044198895025</v>
      </c>
      <c r="AD32" s="317">
        <v>4531.2</v>
      </c>
      <c r="AE32" s="268">
        <v>60511</v>
      </c>
      <c r="AF32" s="201">
        <v>0</v>
      </c>
      <c r="AG32" s="305">
        <v>100</v>
      </c>
      <c r="AH32" s="298">
        <v>5.571915285451197</v>
      </c>
      <c r="AJ32" s="258"/>
      <c r="AL32" s="258"/>
    </row>
    <row r="33" spans="1:38" ht="13.5" thickBot="1">
      <c r="A33" s="72" t="s">
        <v>23</v>
      </c>
      <c r="B33" s="374">
        <v>12559</v>
      </c>
      <c r="C33" s="136">
        <v>15.6205</v>
      </c>
      <c r="D33" s="264">
        <v>1974</v>
      </c>
      <c r="E33" s="380">
        <v>28.1</v>
      </c>
      <c r="F33" s="382">
        <v>273476.43</v>
      </c>
      <c r="G33" s="282">
        <v>65968.6</v>
      </c>
      <c r="H33" s="288">
        <v>65968.6</v>
      </c>
      <c r="I33" s="282">
        <v>65968.6</v>
      </c>
      <c r="J33" s="188">
        <v>72285</v>
      </c>
      <c r="K33" s="52">
        <v>11687.67</v>
      </c>
      <c r="L33" s="52">
        <v>12932.72</v>
      </c>
      <c r="M33" s="52">
        <v>17313.83</v>
      </c>
      <c r="N33" s="52">
        <v>8183.64</v>
      </c>
      <c r="O33" s="165">
        <v>11659.01</v>
      </c>
      <c r="P33" s="244">
        <v>61776.87</v>
      </c>
      <c r="Q33" s="172">
        <v>-4191.730000000003</v>
      </c>
      <c r="R33" s="181">
        <v>4.918932239828012</v>
      </c>
      <c r="S33" s="255">
        <v>0</v>
      </c>
      <c r="T33" s="137">
        <v>61776.87</v>
      </c>
      <c r="U33" s="396">
        <v>-4191.730000000003</v>
      </c>
      <c r="V33" s="52">
        <v>93.6458709143441</v>
      </c>
      <c r="W33" s="156">
        <v>4.918932239828012</v>
      </c>
      <c r="X33" s="239">
        <v>-4191.730000000003</v>
      </c>
      <c r="Y33" s="188">
        <v>4191.730000000003</v>
      </c>
      <c r="Z33" s="388">
        <v>65968.6</v>
      </c>
      <c r="AA33" s="129">
        <v>0</v>
      </c>
      <c r="AB33" s="215">
        <v>100</v>
      </c>
      <c r="AC33" s="315">
        <v>5.252695278286488</v>
      </c>
      <c r="AD33" s="318">
        <v>6316.8</v>
      </c>
      <c r="AE33" s="269">
        <v>72285</v>
      </c>
      <c r="AF33" s="250">
        <v>0</v>
      </c>
      <c r="AG33" s="306">
        <v>100</v>
      </c>
      <c r="AH33" s="299">
        <v>5.755633410303368</v>
      </c>
      <c r="AJ33" s="258"/>
      <c r="AL33" s="258"/>
    </row>
    <row r="34" spans="1:38" ht="12.75">
      <c r="A34" s="133" t="s">
        <v>24</v>
      </c>
      <c r="B34" s="372">
        <v>2733</v>
      </c>
      <c r="C34" s="134">
        <v>6.8344</v>
      </c>
      <c r="D34" s="265">
        <v>404.25</v>
      </c>
      <c r="E34" s="378">
        <v>21.1</v>
      </c>
      <c r="F34" s="383">
        <v>75668.67</v>
      </c>
      <c r="G34" s="290">
        <v>22843.95</v>
      </c>
      <c r="H34" s="289">
        <v>14817</v>
      </c>
      <c r="I34" s="290">
        <v>14817</v>
      </c>
      <c r="J34" s="189">
        <v>16111</v>
      </c>
      <c r="K34" s="128">
        <v>2543.39</v>
      </c>
      <c r="L34" s="128">
        <v>5658.42</v>
      </c>
      <c r="M34" s="128">
        <v>3545.65</v>
      </c>
      <c r="N34" s="128">
        <v>6145.01</v>
      </c>
      <c r="O34" s="135">
        <v>3225.95</v>
      </c>
      <c r="P34" s="241">
        <v>21118.42</v>
      </c>
      <c r="Q34" s="171">
        <v>-1725.5300000000025</v>
      </c>
      <c r="R34" s="180">
        <v>7.727193560190266</v>
      </c>
      <c r="S34" s="196">
        <v>-6086.919999999998</v>
      </c>
      <c r="T34" s="207">
        <v>15031.5</v>
      </c>
      <c r="U34" s="392">
        <v>214.5</v>
      </c>
      <c r="V34" s="16">
        <v>101.44766146993318</v>
      </c>
      <c r="W34" s="153">
        <v>5.5</v>
      </c>
      <c r="X34" s="236">
        <v>214.5</v>
      </c>
      <c r="Y34" s="173">
        <v>0</v>
      </c>
      <c r="Z34" s="389">
        <v>15031.5</v>
      </c>
      <c r="AA34" s="126">
        <v>214.5</v>
      </c>
      <c r="AB34" s="214">
        <v>101.44766146993318</v>
      </c>
      <c r="AC34" s="245">
        <v>5.5</v>
      </c>
      <c r="AD34" s="316">
        <v>1293.6</v>
      </c>
      <c r="AE34" s="267">
        <v>16325</v>
      </c>
      <c r="AF34" s="200">
        <v>214</v>
      </c>
      <c r="AG34" s="304">
        <v>101.32828502265532</v>
      </c>
      <c r="AH34" s="297">
        <v>5.9732894255397</v>
      </c>
      <c r="AJ34" s="258"/>
      <c r="AL34" s="258"/>
    </row>
    <row r="35" spans="1:38" ht="12.75">
      <c r="A35" s="57" t="s">
        <v>25</v>
      </c>
      <c r="B35" s="373">
        <v>704</v>
      </c>
      <c r="C35" s="58">
        <v>2.7739</v>
      </c>
      <c r="D35" s="263"/>
      <c r="E35" s="379">
        <v>10.2</v>
      </c>
      <c r="F35" s="383">
        <v>31658.43</v>
      </c>
      <c r="G35" s="280">
        <v>7620.55</v>
      </c>
      <c r="H35" s="287">
        <v>3883</v>
      </c>
      <c r="I35" s="280">
        <v>3883</v>
      </c>
      <c r="J35" s="174">
        <v>3883</v>
      </c>
      <c r="K35" s="13">
        <v>655.16</v>
      </c>
      <c r="L35" s="13">
        <v>2296.6</v>
      </c>
      <c r="M35" s="13">
        <v>0</v>
      </c>
      <c r="N35" s="13">
        <v>2970.58</v>
      </c>
      <c r="O35" s="99">
        <v>1349.68</v>
      </c>
      <c r="P35" s="242">
        <v>7272.02</v>
      </c>
      <c r="Q35" s="170">
        <v>-348.52999999999975</v>
      </c>
      <c r="R35" s="179">
        <v>10.329573863636364</v>
      </c>
      <c r="S35" s="196">
        <v>-3400.0200000000004</v>
      </c>
      <c r="T35" s="87">
        <v>3872</v>
      </c>
      <c r="U35" s="393">
        <v>-11</v>
      </c>
      <c r="V35" s="13">
        <v>99.71671388101983</v>
      </c>
      <c r="W35" s="154">
        <v>5.5</v>
      </c>
      <c r="X35" s="237">
        <v>-11</v>
      </c>
      <c r="Y35" s="174">
        <v>11</v>
      </c>
      <c r="Z35" s="390">
        <v>3883</v>
      </c>
      <c r="AA35" s="127">
        <v>0</v>
      </c>
      <c r="AB35" s="216">
        <v>100</v>
      </c>
      <c r="AC35" s="246">
        <v>5.515625</v>
      </c>
      <c r="AD35" s="317">
        <v>0</v>
      </c>
      <c r="AE35" s="268">
        <v>3883</v>
      </c>
      <c r="AF35" s="201">
        <v>0</v>
      </c>
      <c r="AG35" s="305">
        <v>100</v>
      </c>
      <c r="AH35" s="298">
        <v>5.515625</v>
      </c>
      <c r="AJ35" s="258"/>
      <c r="AL35" s="258"/>
    </row>
    <row r="36" spans="1:38" ht="12.75">
      <c r="A36" s="57" t="s">
        <v>26</v>
      </c>
      <c r="B36" s="373">
        <v>1754</v>
      </c>
      <c r="C36" s="58">
        <v>3.3798</v>
      </c>
      <c r="D36" s="263">
        <v>102</v>
      </c>
      <c r="E36" s="379">
        <v>6.7</v>
      </c>
      <c r="F36" s="383">
        <v>60790.36</v>
      </c>
      <c r="G36" s="280">
        <v>10542.42</v>
      </c>
      <c r="H36" s="287">
        <v>8855</v>
      </c>
      <c r="I36" s="280">
        <v>8855</v>
      </c>
      <c r="J36" s="174">
        <v>9181</v>
      </c>
      <c r="K36" s="13">
        <v>1632.31</v>
      </c>
      <c r="L36" s="13">
        <v>2798.25</v>
      </c>
      <c r="M36" s="13">
        <v>894.64</v>
      </c>
      <c r="N36" s="13">
        <v>1951.26</v>
      </c>
      <c r="O36" s="99">
        <v>2591.65</v>
      </c>
      <c r="P36" s="242">
        <v>9868.11</v>
      </c>
      <c r="Q36" s="170">
        <v>-674.3099999999995</v>
      </c>
      <c r="R36" s="179">
        <v>5.626060433295326</v>
      </c>
      <c r="S36" s="196">
        <v>-221.11000000000058</v>
      </c>
      <c r="T36" s="87">
        <v>9647</v>
      </c>
      <c r="U36" s="393">
        <v>792</v>
      </c>
      <c r="V36" s="13">
        <v>108.94409937888199</v>
      </c>
      <c r="W36" s="154">
        <v>5.5</v>
      </c>
      <c r="X36" s="237">
        <v>792</v>
      </c>
      <c r="Y36" s="174">
        <v>0</v>
      </c>
      <c r="Z36" s="390">
        <v>9647</v>
      </c>
      <c r="AA36" s="127">
        <v>792</v>
      </c>
      <c r="AB36" s="216">
        <v>108.94409937888199</v>
      </c>
      <c r="AC36" s="246">
        <v>5.5</v>
      </c>
      <c r="AD36" s="317">
        <v>326.4</v>
      </c>
      <c r="AE36" s="268">
        <v>9973</v>
      </c>
      <c r="AF36" s="201">
        <v>792</v>
      </c>
      <c r="AG36" s="305">
        <v>108.62651127328178</v>
      </c>
      <c r="AH36" s="298">
        <v>5.685860889395667</v>
      </c>
      <c r="AJ36" s="258"/>
      <c r="AL36" s="258"/>
    </row>
    <row r="37" spans="1:38" ht="12.75">
      <c r="A37" s="57" t="s">
        <v>27</v>
      </c>
      <c r="B37" s="373">
        <v>11868</v>
      </c>
      <c r="C37" s="58">
        <v>10.1836</v>
      </c>
      <c r="D37" s="263">
        <v>1725.75</v>
      </c>
      <c r="E37" s="379">
        <v>62.98</v>
      </c>
      <c r="F37" s="383">
        <v>212957.34</v>
      </c>
      <c r="G37" s="280">
        <v>66855.01</v>
      </c>
      <c r="H37" s="287">
        <v>62903.5</v>
      </c>
      <c r="I37" s="280">
        <v>62903.5</v>
      </c>
      <c r="J37" s="174">
        <v>68426</v>
      </c>
      <c r="K37" s="13">
        <v>11044.61</v>
      </c>
      <c r="L37" s="13">
        <v>8431.33</v>
      </c>
      <c r="M37" s="13">
        <v>15136.44</v>
      </c>
      <c r="N37" s="13">
        <v>18341.85</v>
      </c>
      <c r="O37" s="99">
        <v>9078.92</v>
      </c>
      <c r="P37" s="242">
        <v>62033.15</v>
      </c>
      <c r="Q37" s="170">
        <v>-4821.859999999993</v>
      </c>
      <c r="R37" s="179">
        <v>5.226925345466801</v>
      </c>
      <c r="S37" s="196">
        <v>0</v>
      </c>
      <c r="T37" s="87">
        <v>62033.15</v>
      </c>
      <c r="U37" s="393">
        <v>-870.3499999999985</v>
      </c>
      <c r="V37" s="13">
        <v>98.6163726978626</v>
      </c>
      <c r="W37" s="154">
        <v>5.226925345466801</v>
      </c>
      <c r="X37" s="237">
        <v>-870.3499999999985</v>
      </c>
      <c r="Y37" s="174">
        <v>870.3499999999985</v>
      </c>
      <c r="Z37" s="390">
        <v>62903.5</v>
      </c>
      <c r="AA37" s="127">
        <v>0</v>
      </c>
      <c r="AB37" s="216">
        <v>100</v>
      </c>
      <c r="AC37" s="246">
        <v>5.300261206606</v>
      </c>
      <c r="AD37" s="317">
        <v>5522.4</v>
      </c>
      <c r="AE37" s="268">
        <v>68426</v>
      </c>
      <c r="AF37" s="201">
        <v>0</v>
      </c>
      <c r="AG37" s="305">
        <v>100</v>
      </c>
      <c r="AH37" s="298">
        <v>5.765588136164476</v>
      </c>
      <c r="AJ37" s="258"/>
      <c r="AL37" s="258"/>
    </row>
    <row r="38" spans="1:38" ht="12.75">
      <c r="A38" s="57" t="s">
        <v>28</v>
      </c>
      <c r="B38" s="373">
        <v>3647</v>
      </c>
      <c r="C38" s="58">
        <v>7.3794</v>
      </c>
      <c r="D38" s="263">
        <v>652.75</v>
      </c>
      <c r="E38" s="379">
        <v>25.42</v>
      </c>
      <c r="F38" s="383">
        <v>121747.99</v>
      </c>
      <c r="G38" s="280">
        <v>30139.29</v>
      </c>
      <c r="H38" s="287">
        <v>20014.5</v>
      </c>
      <c r="I38" s="280">
        <v>20014.5</v>
      </c>
      <c r="J38" s="174">
        <v>22103</v>
      </c>
      <c r="K38" s="13">
        <v>3393.97</v>
      </c>
      <c r="L38" s="13">
        <v>6109.65</v>
      </c>
      <c r="M38" s="13">
        <v>5725.23</v>
      </c>
      <c r="N38" s="13">
        <v>7403.14</v>
      </c>
      <c r="O38" s="99">
        <v>5190.43</v>
      </c>
      <c r="P38" s="242">
        <v>27822.42</v>
      </c>
      <c r="Q38" s="170">
        <v>-2316.8700000000026</v>
      </c>
      <c r="R38" s="179">
        <v>7.628851110501782</v>
      </c>
      <c r="S38" s="196">
        <v>-7763.919999999998</v>
      </c>
      <c r="T38" s="87">
        <v>20058.5</v>
      </c>
      <c r="U38" s="393">
        <v>44</v>
      </c>
      <c r="V38" s="13">
        <v>100.21984061555371</v>
      </c>
      <c r="W38" s="154">
        <v>5.5</v>
      </c>
      <c r="X38" s="237">
        <v>44</v>
      </c>
      <c r="Y38" s="174">
        <v>0</v>
      </c>
      <c r="Z38" s="390">
        <v>20058.5</v>
      </c>
      <c r="AA38" s="127">
        <v>44</v>
      </c>
      <c r="AB38" s="216">
        <v>100.21984061555371</v>
      </c>
      <c r="AC38" s="246">
        <v>5.5</v>
      </c>
      <c r="AD38" s="317">
        <v>2088.8</v>
      </c>
      <c r="AE38" s="268">
        <v>22147</v>
      </c>
      <c r="AF38" s="201">
        <v>44</v>
      </c>
      <c r="AG38" s="305">
        <v>100.19906799981904</v>
      </c>
      <c r="AH38" s="298">
        <v>6.072662462297779</v>
      </c>
      <c r="AJ38" s="258"/>
      <c r="AL38" s="258"/>
    </row>
    <row r="39" spans="1:38" ht="12.75">
      <c r="A39" s="57" t="s">
        <v>29</v>
      </c>
      <c r="B39" s="373">
        <v>4801</v>
      </c>
      <c r="C39" s="58">
        <v>4.9893</v>
      </c>
      <c r="D39" s="263">
        <v>637.75</v>
      </c>
      <c r="E39" s="379">
        <v>7.58</v>
      </c>
      <c r="F39" s="383">
        <v>130140.24</v>
      </c>
      <c r="G39" s="280">
        <v>23678.02</v>
      </c>
      <c r="H39" s="287">
        <v>23678.02</v>
      </c>
      <c r="I39" s="280">
        <v>23678.02</v>
      </c>
      <c r="J39" s="174">
        <v>25719</v>
      </c>
      <c r="K39" s="13">
        <v>4467.91</v>
      </c>
      <c r="L39" s="13">
        <v>4130.8</v>
      </c>
      <c r="M39" s="13">
        <v>5593.67</v>
      </c>
      <c r="N39" s="13">
        <v>2207.55</v>
      </c>
      <c r="O39" s="99">
        <v>5548.21</v>
      </c>
      <c r="P39" s="242">
        <v>21948.14</v>
      </c>
      <c r="Q39" s="170">
        <v>-1729.880000000001</v>
      </c>
      <c r="R39" s="179">
        <v>4.571576754842741</v>
      </c>
      <c r="S39" s="196">
        <v>0</v>
      </c>
      <c r="T39" s="87">
        <v>21948.14</v>
      </c>
      <c r="U39" s="393">
        <v>-1729.880000000001</v>
      </c>
      <c r="V39" s="13">
        <v>92.69415263607344</v>
      </c>
      <c r="W39" s="154">
        <v>4.571576754842741</v>
      </c>
      <c r="X39" s="237">
        <v>-1729.880000000001</v>
      </c>
      <c r="Y39" s="174">
        <v>1729.880000000001</v>
      </c>
      <c r="Z39" s="390">
        <v>23678.02</v>
      </c>
      <c r="AA39" s="127">
        <v>0</v>
      </c>
      <c r="AB39" s="216">
        <v>100</v>
      </c>
      <c r="AC39" s="246">
        <v>4.931893355550927</v>
      </c>
      <c r="AD39" s="317">
        <v>2040.8</v>
      </c>
      <c r="AE39" s="268">
        <v>25719</v>
      </c>
      <c r="AF39" s="201">
        <v>0</v>
      </c>
      <c r="AG39" s="305">
        <v>100</v>
      </c>
      <c r="AH39" s="298">
        <v>5.357008956467403</v>
      </c>
      <c r="AJ39" s="258"/>
      <c r="AL39" s="258"/>
    </row>
    <row r="40" spans="1:38" ht="12.75">
      <c r="A40" s="57" t="s">
        <v>30</v>
      </c>
      <c r="B40" s="373">
        <v>3314</v>
      </c>
      <c r="C40" s="58">
        <v>4.6604</v>
      </c>
      <c r="D40" s="263">
        <v>298.25</v>
      </c>
      <c r="E40" s="379">
        <v>10.25</v>
      </c>
      <c r="F40" s="383">
        <v>93796.17</v>
      </c>
      <c r="G40" s="280">
        <v>17759.5</v>
      </c>
      <c r="H40" s="287">
        <v>17308.5</v>
      </c>
      <c r="I40" s="280">
        <v>17308.5</v>
      </c>
      <c r="J40" s="174">
        <v>18263</v>
      </c>
      <c r="K40" s="13">
        <v>3084.08</v>
      </c>
      <c r="L40" s="13">
        <v>3858.5</v>
      </c>
      <c r="M40" s="13">
        <v>2615.93</v>
      </c>
      <c r="N40" s="13">
        <v>2985.14</v>
      </c>
      <c r="O40" s="99">
        <v>3998.77</v>
      </c>
      <c r="P40" s="242">
        <v>16542.42</v>
      </c>
      <c r="Q40" s="170">
        <v>-1217.0800000000017</v>
      </c>
      <c r="R40" s="179">
        <v>4.991677730838865</v>
      </c>
      <c r="S40" s="196">
        <v>0</v>
      </c>
      <c r="T40" s="87">
        <v>16542.42</v>
      </c>
      <c r="U40" s="393">
        <v>-766.0800000000017</v>
      </c>
      <c r="V40" s="13">
        <v>95.57396654822774</v>
      </c>
      <c r="W40" s="154">
        <v>4.991677730838865</v>
      </c>
      <c r="X40" s="237">
        <v>-766.0800000000017</v>
      </c>
      <c r="Y40" s="174">
        <v>766.0800000000017</v>
      </c>
      <c r="Z40" s="390">
        <v>17308.5</v>
      </c>
      <c r="AA40" s="127">
        <v>0</v>
      </c>
      <c r="AB40" s="216">
        <v>100</v>
      </c>
      <c r="AC40" s="246">
        <v>5.222842486421243</v>
      </c>
      <c r="AD40" s="317">
        <v>954.4</v>
      </c>
      <c r="AE40" s="268">
        <v>18263</v>
      </c>
      <c r="AF40" s="201">
        <v>0</v>
      </c>
      <c r="AG40" s="305">
        <v>100</v>
      </c>
      <c r="AH40" s="298">
        <v>5.510863005431503</v>
      </c>
      <c r="AJ40" s="258"/>
      <c r="AL40" s="258"/>
    </row>
    <row r="41" spans="1:38" ht="12.75">
      <c r="A41" s="57" t="s">
        <v>31</v>
      </c>
      <c r="B41" s="373">
        <v>2709</v>
      </c>
      <c r="C41" s="58">
        <v>5.7589</v>
      </c>
      <c r="D41" s="263">
        <v>478.5</v>
      </c>
      <c r="E41" s="379">
        <v>32.5</v>
      </c>
      <c r="F41" s="384">
        <v>151773.97</v>
      </c>
      <c r="G41" s="280">
        <v>29504.16</v>
      </c>
      <c r="H41" s="287">
        <v>14432</v>
      </c>
      <c r="I41" s="280">
        <v>14432</v>
      </c>
      <c r="J41" s="174">
        <v>15963</v>
      </c>
      <c r="K41" s="13">
        <v>2521.05</v>
      </c>
      <c r="L41" s="13">
        <v>4767.98</v>
      </c>
      <c r="M41" s="13">
        <v>4196.89</v>
      </c>
      <c r="N41" s="13">
        <v>9465.07</v>
      </c>
      <c r="O41" s="99">
        <v>6470.52</v>
      </c>
      <c r="P41" s="242">
        <v>27421.51</v>
      </c>
      <c r="Q41" s="170">
        <v>-2082.6500000000015</v>
      </c>
      <c r="R41" s="179">
        <v>10.122373569582871</v>
      </c>
      <c r="S41" s="196">
        <v>-12522.009999999998</v>
      </c>
      <c r="T41" s="87">
        <v>14899.5</v>
      </c>
      <c r="U41" s="393">
        <v>467.5</v>
      </c>
      <c r="V41" s="13">
        <v>103.23932926829269</v>
      </c>
      <c r="W41" s="154">
        <v>5.5</v>
      </c>
      <c r="X41" s="237">
        <v>467.5</v>
      </c>
      <c r="Y41" s="174">
        <v>0</v>
      </c>
      <c r="Z41" s="390">
        <v>14899.5</v>
      </c>
      <c r="AA41" s="127">
        <v>467.5</v>
      </c>
      <c r="AB41" s="216">
        <v>103.23932926829269</v>
      </c>
      <c r="AC41" s="246">
        <v>5.5</v>
      </c>
      <c r="AD41" s="317">
        <v>1531.2</v>
      </c>
      <c r="AE41" s="268">
        <v>16431</v>
      </c>
      <c r="AF41" s="201">
        <v>468</v>
      </c>
      <c r="AG41" s="305">
        <v>102.93177974065027</v>
      </c>
      <c r="AH41" s="298">
        <v>6.065337763012182</v>
      </c>
      <c r="AJ41" s="258"/>
      <c r="AL41" s="258"/>
    </row>
    <row r="42" spans="1:38" ht="12.75">
      <c r="A42" s="57" t="s">
        <v>32</v>
      </c>
      <c r="B42" s="373">
        <v>4023</v>
      </c>
      <c r="C42" s="58">
        <v>8.6008</v>
      </c>
      <c r="D42" s="263">
        <v>670.75</v>
      </c>
      <c r="E42" s="379">
        <v>10</v>
      </c>
      <c r="F42" s="383">
        <v>146708.96</v>
      </c>
      <c r="G42" s="280">
        <v>27808.58</v>
      </c>
      <c r="H42" s="287">
        <v>21510.5</v>
      </c>
      <c r="I42" s="280">
        <v>21510.5</v>
      </c>
      <c r="J42" s="174">
        <v>23657</v>
      </c>
      <c r="K42" s="13">
        <v>3743.89</v>
      </c>
      <c r="L42" s="13">
        <v>7120.88</v>
      </c>
      <c r="M42" s="13">
        <v>5883.11</v>
      </c>
      <c r="N42" s="13">
        <v>2912.33</v>
      </c>
      <c r="O42" s="99">
        <v>6254.58</v>
      </c>
      <c r="P42" s="242">
        <v>25914.79</v>
      </c>
      <c r="Q42" s="170">
        <v>-1893.7900000000009</v>
      </c>
      <c r="R42" s="179">
        <v>6.441657966691524</v>
      </c>
      <c r="S42" s="196">
        <v>-3788.290000000001</v>
      </c>
      <c r="T42" s="87">
        <v>22126.5</v>
      </c>
      <c r="U42" s="393">
        <v>616</v>
      </c>
      <c r="V42" s="13">
        <v>102.86371771925337</v>
      </c>
      <c r="W42" s="154">
        <v>5.5</v>
      </c>
      <c r="X42" s="237">
        <v>616</v>
      </c>
      <c r="Y42" s="174">
        <v>0</v>
      </c>
      <c r="Z42" s="390">
        <v>22126.5</v>
      </c>
      <c r="AA42" s="127">
        <v>616</v>
      </c>
      <c r="AB42" s="216">
        <v>102.86371771925337</v>
      </c>
      <c r="AC42" s="246">
        <v>5.5</v>
      </c>
      <c r="AD42" s="317">
        <v>2146.4</v>
      </c>
      <c r="AE42" s="268">
        <v>24273</v>
      </c>
      <c r="AF42" s="201">
        <v>616</v>
      </c>
      <c r="AG42" s="305">
        <v>102.60388045821533</v>
      </c>
      <c r="AH42" s="298">
        <v>6.033557046979865</v>
      </c>
      <c r="AJ42" s="258"/>
      <c r="AL42" s="258"/>
    </row>
    <row r="43" spans="1:38" ht="12.75">
      <c r="A43" s="57" t="s">
        <v>33</v>
      </c>
      <c r="B43" s="373">
        <v>3757</v>
      </c>
      <c r="C43" s="58">
        <v>5.8968</v>
      </c>
      <c r="D43" s="263">
        <v>771.5</v>
      </c>
      <c r="E43" s="379">
        <v>12.4</v>
      </c>
      <c r="F43" s="383">
        <v>203608.43</v>
      </c>
      <c r="G43" s="280">
        <v>29523.4</v>
      </c>
      <c r="H43" s="287">
        <v>19569</v>
      </c>
      <c r="I43" s="280">
        <v>19569</v>
      </c>
      <c r="J43" s="174">
        <v>22038</v>
      </c>
      <c r="K43" s="13">
        <v>3496.34</v>
      </c>
      <c r="L43" s="13">
        <v>4882.15</v>
      </c>
      <c r="M43" s="13">
        <v>6766.78</v>
      </c>
      <c r="N43" s="13">
        <v>3611.29</v>
      </c>
      <c r="O43" s="99">
        <v>8680.35</v>
      </c>
      <c r="P43" s="242">
        <v>27436.91</v>
      </c>
      <c r="Q43" s="170">
        <v>-2086.4900000000016</v>
      </c>
      <c r="R43" s="179">
        <v>7.302877295714666</v>
      </c>
      <c r="S43" s="196">
        <v>-6773.41</v>
      </c>
      <c r="T43" s="87">
        <v>20663.5</v>
      </c>
      <c r="U43" s="393">
        <v>1094.5</v>
      </c>
      <c r="V43" s="13">
        <v>105.59302979201799</v>
      </c>
      <c r="W43" s="154">
        <v>5.5</v>
      </c>
      <c r="X43" s="237">
        <v>1094.5</v>
      </c>
      <c r="Y43" s="174">
        <v>0</v>
      </c>
      <c r="Z43" s="390">
        <v>20663.5</v>
      </c>
      <c r="AA43" s="127">
        <v>1094.5</v>
      </c>
      <c r="AB43" s="216">
        <v>105.59302979201799</v>
      </c>
      <c r="AC43" s="246">
        <v>5.5</v>
      </c>
      <c r="AD43" s="317">
        <v>2468.8</v>
      </c>
      <c r="AE43" s="268">
        <v>23132</v>
      </c>
      <c r="AF43" s="201">
        <v>1094</v>
      </c>
      <c r="AG43" s="305">
        <v>104.9641528269353</v>
      </c>
      <c r="AH43" s="298">
        <v>6.157040191642268</v>
      </c>
      <c r="AJ43" s="258"/>
      <c r="AL43" s="258"/>
    </row>
    <row r="44" spans="1:38" ht="12.75">
      <c r="A44" s="57" t="s">
        <v>34</v>
      </c>
      <c r="B44" s="373">
        <v>1580</v>
      </c>
      <c r="C44" s="58">
        <v>3.7557</v>
      </c>
      <c r="D44" s="263">
        <v>187</v>
      </c>
      <c r="E44" s="379">
        <v>7.6</v>
      </c>
      <c r="F44" s="383">
        <v>56184.63</v>
      </c>
      <c r="G44" s="280">
        <v>11645.01</v>
      </c>
      <c r="H44" s="287">
        <v>8558</v>
      </c>
      <c r="I44" s="280">
        <v>8558</v>
      </c>
      <c r="J44" s="174">
        <v>9156</v>
      </c>
      <c r="K44" s="13">
        <v>1470.38</v>
      </c>
      <c r="L44" s="13">
        <v>3109.47</v>
      </c>
      <c r="M44" s="13">
        <v>1640.17</v>
      </c>
      <c r="N44" s="13">
        <v>2213.37</v>
      </c>
      <c r="O44" s="99">
        <v>2395.3</v>
      </c>
      <c r="P44" s="242">
        <v>10828.69</v>
      </c>
      <c r="Q44" s="170">
        <v>-816.3199999999997</v>
      </c>
      <c r="R44" s="179">
        <v>6.853601265822785</v>
      </c>
      <c r="S44" s="196">
        <v>-2138.6900000000005</v>
      </c>
      <c r="T44" s="87">
        <v>8690</v>
      </c>
      <c r="U44" s="393">
        <v>132</v>
      </c>
      <c r="V44" s="13">
        <v>101.54241645244215</v>
      </c>
      <c r="W44" s="154">
        <v>5.5</v>
      </c>
      <c r="X44" s="237">
        <v>132</v>
      </c>
      <c r="Y44" s="174">
        <v>0</v>
      </c>
      <c r="Z44" s="390">
        <v>8690</v>
      </c>
      <c r="AA44" s="127">
        <v>132</v>
      </c>
      <c r="AB44" s="216">
        <v>101.54241645244215</v>
      </c>
      <c r="AC44" s="246">
        <v>5.5</v>
      </c>
      <c r="AD44" s="317">
        <v>598.4</v>
      </c>
      <c r="AE44" s="268">
        <v>9288</v>
      </c>
      <c r="AF44" s="201">
        <v>132</v>
      </c>
      <c r="AG44" s="305">
        <v>101.44167758846659</v>
      </c>
      <c r="AH44" s="298">
        <v>5.878481012658228</v>
      </c>
      <c r="AJ44" s="258"/>
      <c r="AL44" s="258"/>
    </row>
    <row r="45" spans="1:38" ht="12.75">
      <c r="A45" s="57" t="s">
        <v>35</v>
      </c>
      <c r="B45" s="373">
        <v>3912</v>
      </c>
      <c r="C45" s="58">
        <v>6.4982</v>
      </c>
      <c r="D45" s="263">
        <v>478.75</v>
      </c>
      <c r="E45" s="379">
        <v>33.6</v>
      </c>
      <c r="F45" s="383">
        <v>109984.41</v>
      </c>
      <c r="G45" s="280">
        <v>29970.69</v>
      </c>
      <c r="H45" s="287">
        <v>21285</v>
      </c>
      <c r="I45" s="280">
        <v>21285</v>
      </c>
      <c r="J45" s="174">
        <v>22817</v>
      </c>
      <c r="K45" s="13">
        <v>3640.59</v>
      </c>
      <c r="L45" s="13">
        <v>5380.07</v>
      </c>
      <c r="M45" s="13">
        <v>4199.09</v>
      </c>
      <c r="N45" s="13">
        <v>9785.42</v>
      </c>
      <c r="O45" s="99">
        <v>4688.92</v>
      </c>
      <c r="P45" s="242">
        <v>27694.09</v>
      </c>
      <c r="Q45" s="170">
        <v>-2276.5999999999985</v>
      </c>
      <c r="R45" s="179">
        <v>7.079266359918201</v>
      </c>
      <c r="S45" s="196">
        <v>-6178.09</v>
      </c>
      <c r="T45" s="87">
        <v>21516</v>
      </c>
      <c r="U45" s="393">
        <v>231</v>
      </c>
      <c r="V45" s="13">
        <v>101.08527131782945</v>
      </c>
      <c r="W45" s="154">
        <v>5.5</v>
      </c>
      <c r="X45" s="237">
        <v>231</v>
      </c>
      <c r="Y45" s="174">
        <v>0</v>
      </c>
      <c r="Z45" s="390">
        <v>21516</v>
      </c>
      <c r="AA45" s="127">
        <v>231</v>
      </c>
      <c r="AB45" s="216">
        <v>101.08527131782945</v>
      </c>
      <c r="AC45" s="246">
        <v>5.5</v>
      </c>
      <c r="AD45" s="317">
        <v>1532</v>
      </c>
      <c r="AE45" s="268">
        <v>23048</v>
      </c>
      <c r="AF45" s="201">
        <v>231</v>
      </c>
      <c r="AG45" s="305">
        <v>101.0124030328264</v>
      </c>
      <c r="AH45" s="298">
        <v>5.89161554192229</v>
      </c>
      <c r="AJ45" s="258"/>
      <c r="AL45" s="258"/>
    </row>
    <row r="46" spans="1:38" ht="12.75">
      <c r="A46" s="57" t="s">
        <v>36</v>
      </c>
      <c r="B46" s="373">
        <v>407</v>
      </c>
      <c r="C46" s="58">
        <v>4.9592</v>
      </c>
      <c r="D46" s="263"/>
      <c r="E46" s="379">
        <v>18.4</v>
      </c>
      <c r="F46" s="383">
        <v>23627.44</v>
      </c>
      <c r="G46" s="280">
        <v>11776.49</v>
      </c>
      <c r="H46" s="287">
        <v>2277</v>
      </c>
      <c r="I46" s="280">
        <v>2277</v>
      </c>
      <c r="J46" s="174">
        <v>2277</v>
      </c>
      <c r="K46" s="13">
        <v>378.76</v>
      </c>
      <c r="L46" s="13">
        <v>4105.88</v>
      </c>
      <c r="M46" s="13">
        <v>0</v>
      </c>
      <c r="N46" s="13">
        <v>5358.69</v>
      </c>
      <c r="O46" s="99">
        <v>1007.3</v>
      </c>
      <c r="P46" s="242">
        <v>10850.63</v>
      </c>
      <c r="Q46" s="170">
        <v>-925.8600000000006</v>
      </c>
      <c r="R46" s="179">
        <v>26.660024570024568</v>
      </c>
      <c r="S46" s="196">
        <v>-8612.13</v>
      </c>
      <c r="T46" s="87">
        <v>2238.5</v>
      </c>
      <c r="U46" s="393">
        <v>-38.5</v>
      </c>
      <c r="V46" s="13">
        <v>98.30917874396135</v>
      </c>
      <c r="W46" s="154">
        <v>5.5</v>
      </c>
      <c r="X46" s="237">
        <v>-38.5</v>
      </c>
      <c r="Y46" s="174">
        <v>38.5</v>
      </c>
      <c r="Z46" s="390">
        <v>2277</v>
      </c>
      <c r="AA46" s="127">
        <v>0</v>
      </c>
      <c r="AB46" s="216">
        <v>100</v>
      </c>
      <c r="AC46" s="246">
        <v>5.594594594594595</v>
      </c>
      <c r="AD46" s="317">
        <v>0</v>
      </c>
      <c r="AE46" s="268">
        <v>2277</v>
      </c>
      <c r="AF46" s="201">
        <v>0</v>
      </c>
      <c r="AG46" s="305">
        <v>100</v>
      </c>
      <c r="AH46" s="298">
        <v>5.594594594594595</v>
      </c>
      <c r="AJ46" s="258"/>
      <c r="AL46" s="258"/>
    </row>
    <row r="47" spans="1:38" ht="12.75">
      <c r="A47" s="57" t="s">
        <v>37</v>
      </c>
      <c r="B47" s="373">
        <v>1117</v>
      </c>
      <c r="C47" s="58">
        <v>3.435</v>
      </c>
      <c r="D47" s="263">
        <v>25</v>
      </c>
      <c r="E47" s="379">
        <v>14</v>
      </c>
      <c r="F47" s="383">
        <v>69548.48</v>
      </c>
      <c r="G47" s="280">
        <v>12056.34</v>
      </c>
      <c r="H47" s="287">
        <v>5934.5</v>
      </c>
      <c r="I47" s="280">
        <v>5934.5</v>
      </c>
      <c r="J47" s="174">
        <v>6015</v>
      </c>
      <c r="K47" s="13">
        <v>1039.5</v>
      </c>
      <c r="L47" s="13">
        <v>2843.95</v>
      </c>
      <c r="M47" s="13">
        <v>219.27</v>
      </c>
      <c r="N47" s="13">
        <v>4077.26</v>
      </c>
      <c r="O47" s="99">
        <v>2965.03</v>
      </c>
      <c r="P47" s="242">
        <v>11145.01</v>
      </c>
      <c r="Q47" s="170">
        <v>-911.3299999999999</v>
      </c>
      <c r="R47" s="179">
        <v>9.97762757385855</v>
      </c>
      <c r="S47" s="196">
        <v>-5001.51</v>
      </c>
      <c r="T47" s="87">
        <v>6143.5</v>
      </c>
      <c r="U47" s="393">
        <v>209</v>
      </c>
      <c r="V47" s="13">
        <v>103.52177942539389</v>
      </c>
      <c r="W47" s="154">
        <v>5.5</v>
      </c>
      <c r="X47" s="237">
        <v>209</v>
      </c>
      <c r="Y47" s="174">
        <v>0</v>
      </c>
      <c r="Z47" s="390">
        <v>6143.5</v>
      </c>
      <c r="AA47" s="127">
        <v>209</v>
      </c>
      <c r="AB47" s="216">
        <v>103.52177942539389</v>
      </c>
      <c r="AC47" s="246">
        <v>5.5</v>
      </c>
      <c r="AD47" s="317">
        <v>80</v>
      </c>
      <c r="AE47" s="268">
        <v>6224</v>
      </c>
      <c r="AF47" s="201">
        <v>209</v>
      </c>
      <c r="AG47" s="305">
        <v>103.47464671654198</v>
      </c>
      <c r="AH47" s="298">
        <v>5.572068039391226</v>
      </c>
      <c r="AJ47" s="258"/>
      <c r="AL47" s="258"/>
    </row>
    <row r="48" spans="1:38" ht="12.75">
      <c r="A48" s="57" t="s">
        <v>38</v>
      </c>
      <c r="B48" s="373">
        <v>10023</v>
      </c>
      <c r="C48" s="58">
        <v>8.0977</v>
      </c>
      <c r="D48" s="263">
        <v>941.25</v>
      </c>
      <c r="E48" s="379">
        <v>23.6</v>
      </c>
      <c r="F48" s="383">
        <v>208165.55</v>
      </c>
      <c r="G48" s="280">
        <v>42942.78</v>
      </c>
      <c r="H48" s="287">
        <v>42942.78</v>
      </c>
      <c r="I48" s="280">
        <v>42942.78</v>
      </c>
      <c r="J48" s="174">
        <v>45955</v>
      </c>
      <c r="K48" s="13">
        <v>9327.61</v>
      </c>
      <c r="L48" s="13">
        <v>6704.35</v>
      </c>
      <c r="M48" s="13">
        <v>8255.64</v>
      </c>
      <c r="N48" s="13">
        <v>6873.1</v>
      </c>
      <c r="O48" s="99">
        <v>8874.64</v>
      </c>
      <c r="P48" s="242">
        <v>40035.34</v>
      </c>
      <c r="Q48" s="170">
        <v>-2907.4400000000023</v>
      </c>
      <c r="R48" s="179">
        <v>3.9943470018956395</v>
      </c>
      <c r="S48" s="196">
        <v>0</v>
      </c>
      <c r="T48" s="87">
        <v>40035.34</v>
      </c>
      <c r="U48" s="393">
        <v>-2907.4400000000023</v>
      </c>
      <c r="V48" s="13">
        <v>93.22950214215288</v>
      </c>
      <c r="W48" s="154">
        <v>3.9943470018956395</v>
      </c>
      <c r="X48" s="237">
        <v>-2907.4400000000023</v>
      </c>
      <c r="Y48" s="174">
        <v>2907.4400000000023</v>
      </c>
      <c r="Z48" s="390">
        <v>42942.78</v>
      </c>
      <c r="AA48" s="127">
        <v>0</v>
      </c>
      <c r="AB48" s="216">
        <v>100</v>
      </c>
      <c r="AC48" s="246">
        <v>4.284423825202035</v>
      </c>
      <c r="AD48" s="317">
        <v>3012</v>
      </c>
      <c r="AE48" s="268">
        <v>45955</v>
      </c>
      <c r="AF48" s="201">
        <v>0</v>
      </c>
      <c r="AG48" s="305">
        <v>100</v>
      </c>
      <c r="AH48" s="298">
        <v>4.584954604409857</v>
      </c>
      <c r="AJ48" s="258"/>
      <c r="AL48" s="258"/>
    </row>
    <row r="49" spans="1:38" ht="12.75">
      <c r="A49" s="57" t="s">
        <v>39</v>
      </c>
      <c r="B49" s="373">
        <v>10623</v>
      </c>
      <c r="C49" s="58">
        <v>5.2349</v>
      </c>
      <c r="D49" s="263">
        <v>1069.25</v>
      </c>
      <c r="E49" s="379">
        <v>22.4</v>
      </c>
      <c r="F49" s="383">
        <v>196941.33</v>
      </c>
      <c r="G49" s="280">
        <v>41547.52</v>
      </c>
      <c r="H49" s="287">
        <v>41547.52</v>
      </c>
      <c r="I49" s="280">
        <v>41547.52</v>
      </c>
      <c r="J49" s="174">
        <v>44969</v>
      </c>
      <c r="K49" s="13">
        <v>9885.99</v>
      </c>
      <c r="L49" s="13">
        <v>4334.14</v>
      </c>
      <c r="M49" s="13">
        <v>9378.32</v>
      </c>
      <c r="N49" s="13">
        <v>6523.62</v>
      </c>
      <c r="O49" s="99">
        <v>8396.12</v>
      </c>
      <c r="P49" s="242">
        <v>38518.19</v>
      </c>
      <c r="Q49" s="170">
        <v>-3029.3299999999945</v>
      </c>
      <c r="R49" s="179">
        <v>3.625923938623741</v>
      </c>
      <c r="S49" s="196">
        <v>0</v>
      </c>
      <c r="T49" s="87">
        <v>38518.19</v>
      </c>
      <c r="U49" s="393">
        <v>-3029.3299999999945</v>
      </c>
      <c r="V49" s="13">
        <v>92.70875854924675</v>
      </c>
      <c r="W49" s="154">
        <v>3.625923938623741</v>
      </c>
      <c r="X49" s="237">
        <v>-3029.3299999999945</v>
      </c>
      <c r="Y49" s="174">
        <v>3029.3299999999945</v>
      </c>
      <c r="Z49" s="390">
        <v>41547.52</v>
      </c>
      <c r="AA49" s="127">
        <v>0</v>
      </c>
      <c r="AB49" s="216">
        <v>100</v>
      </c>
      <c r="AC49" s="246">
        <v>3.9110910288995573</v>
      </c>
      <c r="AD49" s="317">
        <v>3421.6</v>
      </c>
      <c r="AE49" s="268">
        <v>44969</v>
      </c>
      <c r="AF49" s="201">
        <v>0</v>
      </c>
      <c r="AG49" s="305">
        <v>100</v>
      </c>
      <c r="AH49" s="298">
        <v>4.233173303210016</v>
      </c>
      <c r="AJ49" s="258"/>
      <c r="AL49" s="258"/>
    </row>
    <row r="50" spans="1:38" ht="12.75">
      <c r="A50" s="57" t="s">
        <v>40</v>
      </c>
      <c r="B50" s="373">
        <v>2911</v>
      </c>
      <c r="C50" s="58">
        <v>8.2462</v>
      </c>
      <c r="D50" s="263">
        <v>396.5</v>
      </c>
      <c r="E50" s="379">
        <v>4.9</v>
      </c>
      <c r="F50" s="383">
        <v>171547.72</v>
      </c>
      <c r="G50" s="280">
        <v>23447.02</v>
      </c>
      <c r="H50" s="287">
        <v>15433</v>
      </c>
      <c r="I50" s="280">
        <v>15433</v>
      </c>
      <c r="J50" s="174">
        <v>16702</v>
      </c>
      <c r="K50" s="13">
        <v>2709.04</v>
      </c>
      <c r="L50" s="13">
        <v>6827.3</v>
      </c>
      <c r="M50" s="13">
        <v>3477.68</v>
      </c>
      <c r="N50" s="13">
        <v>1427.04</v>
      </c>
      <c r="O50" s="99">
        <v>7313.52</v>
      </c>
      <c r="P50" s="242">
        <v>21754.58</v>
      </c>
      <c r="Q50" s="170">
        <v>-1692.4399999999987</v>
      </c>
      <c r="R50" s="179">
        <v>7.473232566128479</v>
      </c>
      <c r="S50" s="196">
        <v>-5744.080000000002</v>
      </c>
      <c r="T50" s="87">
        <v>16010.5</v>
      </c>
      <c r="U50" s="393">
        <v>577.5</v>
      </c>
      <c r="V50" s="13">
        <v>103.74198146828226</v>
      </c>
      <c r="W50" s="154">
        <v>5.5</v>
      </c>
      <c r="X50" s="237">
        <v>577.5</v>
      </c>
      <c r="Y50" s="174">
        <v>0</v>
      </c>
      <c r="Z50" s="390">
        <v>16010.5</v>
      </c>
      <c r="AA50" s="127">
        <v>577.5</v>
      </c>
      <c r="AB50" s="216">
        <v>103.74198146828226</v>
      </c>
      <c r="AC50" s="246">
        <v>5.5</v>
      </c>
      <c r="AD50" s="317">
        <v>1268.8</v>
      </c>
      <c r="AE50" s="268">
        <v>17279</v>
      </c>
      <c r="AF50" s="201">
        <v>577</v>
      </c>
      <c r="AG50" s="305">
        <v>103.45467608669621</v>
      </c>
      <c r="AH50" s="298">
        <v>5.935760906904844</v>
      </c>
      <c r="AJ50" s="258"/>
      <c r="AL50" s="258"/>
    </row>
    <row r="51" spans="1:38" ht="12.75">
      <c r="A51" s="57" t="s">
        <v>41</v>
      </c>
      <c r="B51" s="373">
        <v>828</v>
      </c>
      <c r="C51" s="58">
        <v>2.7162</v>
      </c>
      <c r="D51" s="263">
        <v>50</v>
      </c>
      <c r="E51" s="379">
        <v>10.81</v>
      </c>
      <c r="F51" s="383">
        <v>61391.41</v>
      </c>
      <c r="G51" s="280">
        <v>9977.61</v>
      </c>
      <c r="H51" s="287">
        <v>4394.5</v>
      </c>
      <c r="I51" s="280">
        <v>4394.5</v>
      </c>
      <c r="J51" s="174">
        <v>4555</v>
      </c>
      <c r="K51" s="13">
        <v>770.55</v>
      </c>
      <c r="L51" s="13">
        <v>2248.83</v>
      </c>
      <c r="M51" s="13">
        <v>438.55</v>
      </c>
      <c r="N51" s="13">
        <v>3148.23</v>
      </c>
      <c r="O51" s="99">
        <v>2617.27</v>
      </c>
      <c r="P51" s="242">
        <v>9223.43</v>
      </c>
      <c r="Q51" s="170">
        <v>-754.1800000000003</v>
      </c>
      <c r="R51" s="179">
        <v>11.139408212560387</v>
      </c>
      <c r="S51" s="196">
        <v>-4669.43</v>
      </c>
      <c r="T51" s="87">
        <v>4554</v>
      </c>
      <c r="U51" s="393">
        <v>159.5</v>
      </c>
      <c r="V51" s="13">
        <v>103.62953692115144</v>
      </c>
      <c r="W51" s="154">
        <v>5.5</v>
      </c>
      <c r="X51" s="237">
        <v>159.5</v>
      </c>
      <c r="Y51" s="174">
        <v>0</v>
      </c>
      <c r="Z51" s="390">
        <v>4554</v>
      </c>
      <c r="AA51" s="127">
        <v>159.5</v>
      </c>
      <c r="AB51" s="216">
        <v>103.62953692115144</v>
      </c>
      <c r="AC51" s="246">
        <v>5.5</v>
      </c>
      <c r="AD51" s="317">
        <v>160</v>
      </c>
      <c r="AE51" s="268">
        <v>4714</v>
      </c>
      <c r="AF51" s="201">
        <v>159</v>
      </c>
      <c r="AG51" s="305">
        <v>103.49066959385291</v>
      </c>
      <c r="AH51" s="298">
        <v>5.693236714975845</v>
      </c>
      <c r="AJ51" s="258"/>
      <c r="AL51" s="258"/>
    </row>
    <row r="52" spans="1:38" ht="12.75">
      <c r="A52" s="57" t="s">
        <v>42</v>
      </c>
      <c r="B52" s="373">
        <v>1509</v>
      </c>
      <c r="C52" s="58">
        <v>2.4748</v>
      </c>
      <c r="D52" s="263">
        <v>342.5</v>
      </c>
      <c r="E52" s="379">
        <v>13.6</v>
      </c>
      <c r="F52" s="383">
        <v>45588.03</v>
      </c>
      <c r="G52" s="280">
        <v>13410.27</v>
      </c>
      <c r="H52" s="287">
        <v>8162</v>
      </c>
      <c r="I52" s="280">
        <v>8162</v>
      </c>
      <c r="J52" s="174">
        <v>9258</v>
      </c>
      <c r="K52" s="13">
        <v>1404.31</v>
      </c>
      <c r="L52" s="13">
        <v>2048.97</v>
      </c>
      <c r="M52" s="13">
        <v>3004.05</v>
      </c>
      <c r="N52" s="13">
        <v>3960.77</v>
      </c>
      <c r="O52" s="99">
        <v>1943.54</v>
      </c>
      <c r="P52" s="242">
        <v>12361.64</v>
      </c>
      <c r="Q52" s="170">
        <v>-1048.630000000001</v>
      </c>
      <c r="R52" s="179">
        <v>8.19194168323393</v>
      </c>
      <c r="S52" s="196">
        <v>-4062.1399999999994</v>
      </c>
      <c r="T52" s="87">
        <v>8299.5</v>
      </c>
      <c r="U52" s="393">
        <v>137.5</v>
      </c>
      <c r="V52" s="13">
        <v>101.68463611859839</v>
      </c>
      <c r="W52" s="154">
        <v>5.5</v>
      </c>
      <c r="X52" s="237">
        <v>137.5</v>
      </c>
      <c r="Y52" s="174">
        <v>0</v>
      </c>
      <c r="Z52" s="390">
        <v>8299.5</v>
      </c>
      <c r="AA52" s="127">
        <v>137.5</v>
      </c>
      <c r="AB52" s="216">
        <v>101.68463611859839</v>
      </c>
      <c r="AC52" s="246">
        <v>5.5</v>
      </c>
      <c r="AD52" s="317">
        <v>1096</v>
      </c>
      <c r="AE52" s="268">
        <v>9396</v>
      </c>
      <c r="AF52" s="201">
        <v>138</v>
      </c>
      <c r="AG52" s="305">
        <v>101.49060272197019</v>
      </c>
      <c r="AH52" s="298">
        <v>6.226640159045726</v>
      </c>
      <c r="AJ52" s="258"/>
      <c r="AL52" s="258"/>
    </row>
    <row r="53" spans="1:38" ht="12.75">
      <c r="A53" s="57" t="s">
        <v>43</v>
      </c>
      <c r="B53" s="373">
        <v>3372</v>
      </c>
      <c r="C53" s="58">
        <v>3.6808</v>
      </c>
      <c r="D53" s="263">
        <v>486.75</v>
      </c>
      <c r="E53" s="379">
        <v>5</v>
      </c>
      <c r="F53" s="383">
        <v>107086.95</v>
      </c>
      <c r="G53" s="280">
        <v>17754.66</v>
      </c>
      <c r="H53" s="287">
        <v>17754.66</v>
      </c>
      <c r="I53" s="280">
        <v>17754.66</v>
      </c>
      <c r="J53" s="174">
        <v>19312</v>
      </c>
      <c r="K53" s="13">
        <v>3138.05</v>
      </c>
      <c r="L53" s="13">
        <v>3047.45</v>
      </c>
      <c r="M53" s="13">
        <v>4269.25</v>
      </c>
      <c r="N53" s="13">
        <v>1456.16</v>
      </c>
      <c r="O53" s="99">
        <v>4565.39</v>
      </c>
      <c r="P53" s="242">
        <v>16476.3</v>
      </c>
      <c r="Q53" s="170">
        <v>-1278.3600000000006</v>
      </c>
      <c r="R53" s="179">
        <v>4.886209964412811</v>
      </c>
      <c r="S53" s="196">
        <v>0</v>
      </c>
      <c r="T53" s="87">
        <v>16476.3</v>
      </c>
      <c r="U53" s="393">
        <v>-1278.3600000000006</v>
      </c>
      <c r="V53" s="13">
        <v>92.79986212070521</v>
      </c>
      <c r="W53" s="154">
        <v>4.886209964412811</v>
      </c>
      <c r="X53" s="237">
        <v>-1278.3600000000006</v>
      </c>
      <c r="Y53" s="174">
        <v>1278.3600000000006</v>
      </c>
      <c r="Z53" s="390">
        <v>17754.66</v>
      </c>
      <c r="AA53" s="127">
        <v>0</v>
      </c>
      <c r="AB53" s="216">
        <v>100</v>
      </c>
      <c r="AC53" s="246">
        <v>5.265320284697509</v>
      </c>
      <c r="AD53" s="317">
        <v>1557.6</v>
      </c>
      <c r="AE53" s="268">
        <v>19312</v>
      </c>
      <c r="AF53" s="201">
        <v>0</v>
      </c>
      <c r="AG53" s="305">
        <v>100</v>
      </c>
      <c r="AH53" s="298">
        <v>5.727164887307236</v>
      </c>
      <c r="AJ53" s="258"/>
      <c r="AL53" s="258"/>
    </row>
    <row r="54" spans="1:38" ht="12.75">
      <c r="A54" s="57" t="s">
        <v>44</v>
      </c>
      <c r="B54" s="373">
        <v>333</v>
      </c>
      <c r="C54" s="58">
        <v>3.8085</v>
      </c>
      <c r="D54" s="263"/>
      <c r="E54" s="379">
        <v>6.7</v>
      </c>
      <c r="F54" s="383">
        <v>30405.52</v>
      </c>
      <c r="G54" s="280">
        <v>6524.07</v>
      </c>
      <c r="H54" s="287">
        <v>1749</v>
      </c>
      <c r="I54" s="280">
        <v>1749</v>
      </c>
      <c r="J54" s="174">
        <v>1749</v>
      </c>
      <c r="K54" s="13">
        <v>309.9</v>
      </c>
      <c r="L54" s="13">
        <v>3153.18</v>
      </c>
      <c r="M54" s="13">
        <v>0</v>
      </c>
      <c r="N54" s="13">
        <v>1951.26</v>
      </c>
      <c r="O54" s="99">
        <v>1296.27</v>
      </c>
      <c r="P54" s="242">
        <v>6710.61</v>
      </c>
      <c r="Q54" s="170">
        <v>186.53999999999996</v>
      </c>
      <c r="R54" s="179">
        <v>20.15198198198198</v>
      </c>
      <c r="S54" s="196">
        <v>-4879.11</v>
      </c>
      <c r="T54" s="87">
        <v>1831.5</v>
      </c>
      <c r="U54" s="393">
        <v>82.5</v>
      </c>
      <c r="V54" s="13">
        <v>104.71698113207549</v>
      </c>
      <c r="W54" s="154">
        <v>5.5</v>
      </c>
      <c r="X54" s="237">
        <v>82.5</v>
      </c>
      <c r="Y54" s="174">
        <v>0</v>
      </c>
      <c r="Z54" s="390">
        <v>1831.5</v>
      </c>
      <c r="AA54" s="127">
        <v>82.5</v>
      </c>
      <c r="AB54" s="216">
        <v>104.71698113207549</v>
      </c>
      <c r="AC54" s="246">
        <v>5.5</v>
      </c>
      <c r="AD54" s="317">
        <v>0</v>
      </c>
      <c r="AE54" s="268">
        <v>1832</v>
      </c>
      <c r="AF54" s="201">
        <v>83</v>
      </c>
      <c r="AG54" s="305">
        <v>104.7455688965123</v>
      </c>
      <c r="AH54" s="298">
        <v>5.501501501501502</v>
      </c>
      <c r="AJ54" s="258"/>
      <c r="AL54" s="258"/>
    </row>
    <row r="55" spans="1:38" ht="12.75">
      <c r="A55" s="57" t="s">
        <v>45</v>
      </c>
      <c r="B55" s="373">
        <v>6035</v>
      </c>
      <c r="C55" s="58">
        <v>1.7864</v>
      </c>
      <c r="D55" s="263">
        <v>665.75</v>
      </c>
      <c r="E55" s="379">
        <v>18.56</v>
      </c>
      <c r="F55" s="383">
        <v>49597.54</v>
      </c>
      <c r="G55" s="280">
        <v>21209.79</v>
      </c>
      <c r="H55" s="287">
        <v>21209.79</v>
      </c>
      <c r="I55" s="280">
        <v>21209.79</v>
      </c>
      <c r="J55" s="174">
        <v>23340</v>
      </c>
      <c r="K55" s="13">
        <v>5616.3</v>
      </c>
      <c r="L55" s="13">
        <v>1479.02</v>
      </c>
      <c r="M55" s="13">
        <v>5839.25</v>
      </c>
      <c r="N55" s="13">
        <v>5405.28</v>
      </c>
      <c r="O55" s="99">
        <v>2114.47</v>
      </c>
      <c r="P55" s="242">
        <v>20454.32</v>
      </c>
      <c r="Q55" s="170">
        <v>-755.4700000000012</v>
      </c>
      <c r="R55" s="179">
        <v>3.3892825186412594</v>
      </c>
      <c r="S55" s="196">
        <v>0</v>
      </c>
      <c r="T55" s="87">
        <v>20454.32</v>
      </c>
      <c r="U55" s="393">
        <v>-755.4700000000012</v>
      </c>
      <c r="V55" s="13">
        <v>96.43810711940098</v>
      </c>
      <c r="W55" s="154">
        <v>3.3892825186412594</v>
      </c>
      <c r="X55" s="237">
        <v>-755.4700000000012</v>
      </c>
      <c r="Y55" s="174">
        <v>755.4700000000012</v>
      </c>
      <c r="Z55" s="390">
        <v>21209.79</v>
      </c>
      <c r="AA55" s="127">
        <v>0</v>
      </c>
      <c r="AB55" s="216">
        <v>100</v>
      </c>
      <c r="AC55" s="246">
        <v>3.5144639602319803</v>
      </c>
      <c r="AD55" s="317">
        <v>2130.4</v>
      </c>
      <c r="AE55" s="268">
        <v>23340</v>
      </c>
      <c r="AF55" s="201">
        <v>0</v>
      </c>
      <c r="AG55" s="305">
        <v>100</v>
      </c>
      <c r="AH55" s="298">
        <v>3.8674399337199667</v>
      </c>
      <c r="AJ55" s="258"/>
      <c r="AL55" s="258"/>
    </row>
    <row r="56" spans="1:38" ht="12.75">
      <c r="A56" s="57" t="s">
        <v>58</v>
      </c>
      <c r="B56" s="373">
        <v>693</v>
      </c>
      <c r="C56" s="58">
        <v>3.2747</v>
      </c>
      <c r="D56" s="263"/>
      <c r="E56" s="379">
        <v>2</v>
      </c>
      <c r="F56" s="383">
        <v>49180.9</v>
      </c>
      <c r="G56" s="280">
        <v>6529.12</v>
      </c>
      <c r="H56" s="287">
        <v>3778.5</v>
      </c>
      <c r="I56" s="280">
        <v>3806</v>
      </c>
      <c r="J56" s="174">
        <v>3806</v>
      </c>
      <c r="K56" s="13">
        <v>644.92</v>
      </c>
      <c r="L56" s="13">
        <v>2711.23</v>
      </c>
      <c r="M56" s="13">
        <v>0</v>
      </c>
      <c r="N56" s="13">
        <v>582.47</v>
      </c>
      <c r="O56" s="99">
        <v>2096.71</v>
      </c>
      <c r="P56" s="242">
        <v>6035.33</v>
      </c>
      <c r="Q56" s="170">
        <v>-493.78999999999996</v>
      </c>
      <c r="R56" s="179">
        <v>8.708989898989898</v>
      </c>
      <c r="S56" s="196">
        <v>-2223.83</v>
      </c>
      <c r="T56" s="87">
        <v>3811.5</v>
      </c>
      <c r="U56" s="393">
        <v>33</v>
      </c>
      <c r="V56" s="13">
        <v>100.87336244541486</v>
      </c>
      <c r="W56" s="154">
        <v>5.5</v>
      </c>
      <c r="X56" s="237">
        <v>5.5</v>
      </c>
      <c r="Y56" s="174">
        <v>0</v>
      </c>
      <c r="Z56" s="390">
        <v>3811.5</v>
      </c>
      <c r="AA56" s="127">
        <v>5.5</v>
      </c>
      <c r="AB56" s="216">
        <v>100.14450867052022</v>
      </c>
      <c r="AC56" s="246">
        <v>5.5</v>
      </c>
      <c r="AD56" s="317">
        <v>0</v>
      </c>
      <c r="AE56" s="268">
        <v>3812</v>
      </c>
      <c r="AF56" s="201">
        <v>6</v>
      </c>
      <c r="AG56" s="305">
        <v>100.15764582238572</v>
      </c>
      <c r="AH56" s="298">
        <v>5.500721500721501</v>
      </c>
      <c r="AJ56" s="258"/>
      <c r="AL56" s="258"/>
    </row>
    <row r="57" spans="1:38" ht="12.75">
      <c r="A57" s="57" t="s">
        <v>46</v>
      </c>
      <c r="B57" s="373">
        <v>5205</v>
      </c>
      <c r="C57" s="58">
        <v>9.8783</v>
      </c>
      <c r="D57" s="263">
        <v>489.25</v>
      </c>
      <c r="E57" s="379">
        <v>18.6</v>
      </c>
      <c r="F57" s="383">
        <v>210993.23</v>
      </c>
      <c r="G57" s="280">
        <v>32939.24</v>
      </c>
      <c r="H57" s="287">
        <v>26559.5</v>
      </c>
      <c r="I57" s="280">
        <v>26559.5</v>
      </c>
      <c r="J57" s="174">
        <v>28125</v>
      </c>
      <c r="K57" s="13">
        <v>4843.88</v>
      </c>
      <c r="L57" s="13">
        <v>8178.57</v>
      </c>
      <c r="M57" s="13">
        <v>4291.18</v>
      </c>
      <c r="N57" s="13">
        <v>5416.93</v>
      </c>
      <c r="O57" s="99">
        <v>8995.19</v>
      </c>
      <c r="P57" s="242">
        <v>31725.75</v>
      </c>
      <c r="Q57" s="170">
        <v>-1213.489999999998</v>
      </c>
      <c r="R57" s="179">
        <v>6.095244956772334</v>
      </c>
      <c r="S57" s="196">
        <v>-3098.25</v>
      </c>
      <c r="T57" s="87">
        <v>28627.5</v>
      </c>
      <c r="U57" s="393">
        <v>2068</v>
      </c>
      <c r="V57" s="13">
        <v>107.78629115758956</v>
      </c>
      <c r="W57" s="154">
        <v>5.5</v>
      </c>
      <c r="X57" s="237">
        <v>2068</v>
      </c>
      <c r="Y57" s="174">
        <v>0</v>
      </c>
      <c r="Z57" s="390">
        <v>28627.5</v>
      </c>
      <c r="AA57" s="127">
        <v>2068</v>
      </c>
      <c r="AB57" s="216">
        <v>107.78629115758956</v>
      </c>
      <c r="AC57" s="246">
        <v>5.5</v>
      </c>
      <c r="AD57" s="317">
        <v>1565.6</v>
      </c>
      <c r="AE57" s="268">
        <v>30193</v>
      </c>
      <c r="AF57" s="201">
        <v>2068</v>
      </c>
      <c r="AG57" s="305">
        <v>107.3528888888889</v>
      </c>
      <c r="AH57" s="298">
        <v>5.800768491834774</v>
      </c>
      <c r="AJ57" s="258"/>
      <c r="AL57" s="258"/>
    </row>
    <row r="58" spans="1:38" ht="12.75">
      <c r="A58" s="57" t="s">
        <v>47</v>
      </c>
      <c r="B58" s="373">
        <v>2551</v>
      </c>
      <c r="C58" s="58">
        <v>3.798</v>
      </c>
      <c r="D58" s="263">
        <v>580.75</v>
      </c>
      <c r="E58" s="379">
        <v>23.5</v>
      </c>
      <c r="F58" s="381">
        <v>100345.78</v>
      </c>
      <c r="G58" s="280">
        <v>23422.19</v>
      </c>
      <c r="H58" s="287">
        <v>13854.5</v>
      </c>
      <c r="I58" s="280">
        <v>13893</v>
      </c>
      <c r="J58" s="174">
        <v>15751</v>
      </c>
      <c r="K58" s="13">
        <v>2374.01</v>
      </c>
      <c r="L58" s="13">
        <v>3144.49</v>
      </c>
      <c r="M58" s="13">
        <v>5093.72</v>
      </c>
      <c r="N58" s="13">
        <v>6843.97</v>
      </c>
      <c r="O58" s="99">
        <v>4278</v>
      </c>
      <c r="P58" s="242">
        <v>21734.19</v>
      </c>
      <c r="Q58" s="170">
        <v>-1688</v>
      </c>
      <c r="R58" s="179">
        <v>8.519870638965111</v>
      </c>
      <c r="S58" s="196">
        <v>-7703.689999999999</v>
      </c>
      <c r="T58" s="87">
        <v>14030.5</v>
      </c>
      <c r="U58" s="393">
        <v>176</v>
      </c>
      <c r="V58" s="13">
        <v>101.27034537514888</v>
      </c>
      <c r="W58" s="154">
        <v>5.5</v>
      </c>
      <c r="X58" s="237">
        <v>137.5</v>
      </c>
      <c r="Y58" s="174">
        <v>0</v>
      </c>
      <c r="Z58" s="390">
        <v>14030.5</v>
      </c>
      <c r="AA58" s="127">
        <v>137.5</v>
      </c>
      <c r="AB58" s="216">
        <v>100.98970704671417</v>
      </c>
      <c r="AC58" s="246">
        <v>5.5</v>
      </c>
      <c r="AD58" s="317">
        <v>1858.4</v>
      </c>
      <c r="AE58" s="268">
        <v>15889</v>
      </c>
      <c r="AF58" s="201">
        <v>138</v>
      </c>
      <c r="AG58" s="305">
        <v>100.87613484858105</v>
      </c>
      <c r="AH58" s="298">
        <v>6.228537828302627</v>
      </c>
      <c r="AJ58" s="258"/>
      <c r="AL58" s="258"/>
    </row>
    <row r="59" spans="1:38" ht="12.75">
      <c r="A59" s="57" t="s">
        <v>48</v>
      </c>
      <c r="B59" s="373">
        <v>3696</v>
      </c>
      <c r="C59" s="58">
        <v>7.5907</v>
      </c>
      <c r="D59" s="263">
        <v>466.25</v>
      </c>
      <c r="E59" s="379">
        <v>19.15</v>
      </c>
      <c r="F59" s="383">
        <v>173085.18</v>
      </c>
      <c r="G59" s="280">
        <v>28302.31</v>
      </c>
      <c r="H59" s="287">
        <v>20146.5</v>
      </c>
      <c r="I59" s="280">
        <v>20146.5</v>
      </c>
      <c r="J59" s="174">
        <v>21639</v>
      </c>
      <c r="K59" s="13">
        <v>3439.58</v>
      </c>
      <c r="L59" s="13">
        <v>6284.59</v>
      </c>
      <c r="M59" s="13">
        <v>4089.45</v>
      </c>
      <c r="N59" s="13">
        <v>5577.11</v>
      </c>
      <c r="O59" s="99">
        <v>7379.07</v>
      </c>
      <c r="P59" s="242">
        <v>26769.8</v>
      </c>
      <c r="Q59" s="170">
        <v>-1532.510000000002</v>
      </c>
      <c r="R59" s="179">
        <v>7.242911255411255</v>
      </c>
      <c r="S59" s="196">
        <v>-6441.799999999999</v>
      </c>
      <c r="T59" s="87">
        <v>20328</v>
      </c>
      <c r="U59" s="393">
        <v>181.5</v>
      </c>
      <c r="V59" s="13">
        <v>100.9009009009009</v>
      </c>
      <c r="W59" s="154">
        <v>5.5</v>
      </c>
      <c r="X59" s="237">
        <v>181.5</v>
      </c>
      <c r="Y59" s="174">
        <v>0</v>
      </c>
      <c r="Z59" s="390">
        <v>20328</v>
      </c>
      <c r="AA59" s="127">
        <v>181.5</v>
      </c>
      <c r="AB59" s="216">
        <v>100.9009009009009</v>
      </c>
      <c r="AC59" s="246">
        <v>5.5</v>
      </c>
      <c r="AD59" s="317">
        <v>1492</v>
      </c>
      <c r="AE59" s="268">
        <v>21820</v>
      </c>
      <c r="AF59" s="201">
        <v>181</v>
      </c>
      <c r="AG59" s="305">
        <v>100.83645270114145</v>
      </c>
      <c r="AH59" s="298">
        <v>5.903679653679654</v>
      </c>
      <c r="AJ59" s="258"/>
      <c r="AL59" s="258"/>
    </row>
    <row r="60" spans="1:38" ht="12.75">
      <c r="A60" s="57" t="s">
        <v>49</v>
      </c>
      <c r="B60" s="373">
        <v>7225</v>
      </c>
      <c r="C60" s="58">
        <v>5.1355</v>
      </c>
      <c r="D60" s="263">
        <v>842.5</v>
      </c>
      <c r="E60" s="379">
        <v>22.9</v>
      </c>
      <c r="F60" s="384">
        <v>202329.94</v>
      </c>
      <c r="G60" s="280">
        <v>36397.17</v>
      </c>
      <c r="H60" s="287">
        <v>36397.17</v>
      </c>
      <c r="I60" s="280">
        <v>36397.17</v>
      </c>
      <c r="J60" s="174">
        <v>39093</v>
      </c>
      <c r="K60" s="13">
        <v>6723.74</v>
      </c>
      <c r="L60" s="13">
        <v>4251.85</v>
      </c>
      <c r="M60" s="13">
        <v>7389.51</v>
      </c>
      <c r="N60" s="13">
        <v>6669.23</v>
      </c>
      <c r="O60" s="99">
        <v>8625.85</v>
      </c>
      <c r="P60" s="242">
        <v>33660.18</v>
      </c>
      <c r="Q60" s="170">
        <v>-2736.989999999998</v>
      </c>
      <c r="R60" s="179">
        <v>4.658848442906574</v>
      </c>
      <c r="S60" s="196">
        <v>0</v>
      </c>
      <c r="T60" s="87">
        <v>33660.18</v>
      </c>
      <c r="U60" s="393">
        <v>-2736.989999999998</v>
      </c>
      <c r="V60" s="13">
        <v>92.48021206044317</v>
      </c>
      <c r="W60" s="154">
        <v>4.658848442906574</v>
      </c>
      <c r="X60" s="237">
        <v>-2736.989999999998</v>
      </c>
      <c r="Y60" s="174">
        <v>2736.989999999998</v>
      </c>
      <c r="Z60" s="390">
        <v>36397.17</v>
      </c>
      <c r="AA60" s="127">
        <v>0</v>
      </c>
      <c r="AB60" s="216">
        <v>100</v>
      </c>
      <c r="AC60" s="246">
        <v>5.037670588235294</v>
      </c>
      <c r="AD60" s="317">
        <v>2696</v>
      </c>
      <c r="AE60" s="268">
        <v>39093</v>
      </c>
      <c r="AF60" s="201">
        <v>0</v>
      </c>
      <c r="AG60" s="305">
        <v>100</v>
      </c>
      <c r="AH60" s="298">
        <v>5.410795847750865</v>
      </c>
      <c r="AJ60" s="258"/>
      <c r="AL60" s="258"/>
    </row>
    <row r="61" spans="1:38" ht="12.75">
      <c r="A61" s="57" t="s">
        <v>50</v>
      </c>
      <c r="B61" s="373">
        <v>3309</v>
      </c>
      <c r="C61" s="58">
        <v>5.0018</v>
      </c>
      <c r="D61" s="263">
        <v>228</v>
      </c>
      <c r="E61" s="379">
        <v>13.8</v>
      </c>
      <c r="F61" s="383">
        <v>103289.39</v>
      </c>
      <c r="G61" s="280">
        <v>17084.76</v>
      </c>
      <c r="H61" s="287">
        <v>17084.76</v>
      </c>
      <c r="I61" s="280">
        <v>17084.76</v>
      </c>
      <c r="J61" s="174">
        <v>17814</v>
      </c>
      <c r="K61" s="13">
        <v>3079.42</v>
      </c>
      <c r="L61" s="13">
        <v>4141.15</v>
      </c>
      <c r="M61" s="13">
        <v>1999.77</v>
      </c>
      <c r="N61" s="13">
        <v>4019.01</v>
      </c>
      <c r="O61" s="99">
        <v>4403.49</v>
      </c>
      <c r="P61" s="242">
        <v>17642.84</v>
      </c>
      <c r="Q61" s="170">
        <v>558.0800000000017</v>
      </c>
      <c r="R61" s="179">
        <v>5.331773949833787</v>
      </c>
      <c r="S61" s="196">
        <v>0</v>
      </c>
      <c r="T61" s="87">
        <v>17642.84</v>
      </c>
      <c r="U61" s="393">
        <v>558.0800000000017</v>
      </c>
      <c r="V61" s="13">
        <v>103.26653696042555</v>
      </c>
      <c r="W61" s="154">
        <v>5.331773949833787</v>
      </c>
      <c r="X61" s="237">
        <v>558.0800000000017</v>
      </c>
      <c r="Y61" s="174">
        <v>0</v>
      </c>
      <c r="Z61" s="390">
        <v>17642.84</v>
      </c>
      <c r="AA61" s="127">
        <v>558.0800000000017</v>
      </c>
      <c r="AB61" s="216">
        <v>103.26653696042555</v>
      </c>
      <c r="AC61" s="246">
        <v>5.331773949833787</v>
      </c>
      <c r="AD61" s="317">
        <v>729.6</v>
      </c>
      <c r="AE61" s="268">
        <v>18372</v>
      </c>
      <c r="AF61" s="201">
        <v>558</v>
      </c>
      <c r="AG61" s="305">
        <v>103.13236780060626</v>
      </c>
      <c r="AH61" s="298">
        <v>5.552130553037172</v>
      </c>
      <c r="AJ61" s="258"/>
      <c r="AL61" s="258"/>
    </row>
    <row r="62" spans="1:38" ht="12.75">
      <c r="A62" s="57" t="s">
        <v>51</v>
      </c>
      <c r="B62" s="373">
        <v>2367</v>
      </c>
      <c r="C62" s="58">
        <v>2.97</v>
      </c>
      <c r="D62" s="263">
        <v>241.5</v>
      </c>
      <c r="E62" s="379">
        <v>22.1</v>
      </c>
      <c r="F62" s="383">
        <v>82506.75</v>
      </c>
      <c r="G62" s="280">
        <v>18075.83</v>
      </c>
      <c r="H62" s="287">
        <v>12529</v>
      </c>
      <c r="I62" s="280">
        <v>12529</v>
      </c>
      <c r="J62" s="174">
        <v>13302</v>
      </c>
      <c r="K62" s="13">
        <v>2202.78</v>
      </c>
      <c r="L62" s="13">
        <v>2458.96</v>
      </c>
      <c r="M62" s="13">
        <v>2118.18</v>
      </c>
      <c r="N62" s="13">
        <v>6436.25</v>
      </c>
      <c r="O62" s="99">
        <v>3517.48</v>
      </c>
      <c r="P62" s="242">
        <v>16733.65</v>
      </c>
      <c r="Q62" s="170">
        <v>-1342.1800000000003</v>
      </c>
      <c r="R62" s="179">
        <v>7.069560625264048</v>
      </c>
      <c r="S62" s="196">
        <v>-3715.1500000000015</v>
      </c>
      <c r="T62" s="87">
        <v>13018.5</v>
      </c>
      <c r="U62" s="393">
        <v>489.5</v>
      </c>
      <c r="V62" s="13">
        <v>103.90693590869185</v>
      </c>
      <c r="W62" s="154">
        <v>5.5</v>
      </c>
      <c r="X62" s="237">
        <v>489.5</v>
      </c>
      <c r="Y62" s="174">
        <v>0</v>
      </c>
      <c r="Z62" s="390">
        <v>13018.5</v>
      </c>
      <c r="AA62" s="127">
        <v>489.5</v>
      </c>
      <c r="AB62" s="216">
        <v>103.90693590869185</v>
      </c>
      <c r="AC62" s="246">
        <v>5.5</v>
      </c>
      <c r="AD62" s="317">
        <v>772.8</v>
      </c>
      <c r="AE62" s="268">
        <v>13791</v>
      </c>
      <c r="AF62" s="201">
        <v>489</v>
      </c>
      <c r="AG62" s="305">
        <v>103.67613892647722</v>
      </c>
      <c r="AH62" s="298">
        <v>5.826362484157161</v>
      </c>
      <c r="AJ62" s="258"/>
      <c r="AL62" s="258"/>
    </row>
    <row r="63" spans="1:38" ht="12.75">
      <c r="A63" s="57" t="s">
        <v>52</v>
      </c>
      <c r="B63" s="373">
        <v>1426</v>
      </c>
      <c r="C63" s="58">
        <v>3.3714</v>
      </c>
      <c r="D63" s="263">
        <v>186.25</v>
      </c>
      <c r="E63" s="379">
        <v>15.1</v>
      </c>
      <c r="F63" s="383">
        <v>15851.21</v>
      </c>
      <c r="G63" s="280">
        <v>11705.72</v>
      </c>
      <c r="H63" s="287">
        <v>7711</v>
      </c>
      <c r="I63" s="280">
        <v>7711</v>
      </c>
      <c r="J63" s="174">
        <v>8307</v>
      </c>
      <c r="K63" s="13">
        <v>1327.07</v>
      </c>
      <c r="L63" s="13">
        <v>2791.29</v>
      </c>
      <c r="M63" s="13">
        <v>1633.59</v>
      </c>
      <c r="N63" s="13">
        <v>4397.62</v>
      </c>
      <c r="O63" s="99">
        <v>675.78</v>
      </c>
      <c r="P63" s="242">
        <v>10825.35</v>
      </c>
      <c r="Q63" s="170">
        <v>-880.369999999999</v>
      </c>
      <c r="R63" s="179">
        <v>7.591409537166901</v>
      </c>
      <c r="S63" s="196">
        <v>-2982.3500000000004</v>
      </c>
      <c r="T63" s="87">
        <v>7843</v>
      </c>
      <c r="U63" s="393">
        <v>132</v>
      </c>
      <c r="V63" s="13">
        <v>101.71184022824535</v>
      </c>
      <c r="W63" s="154">
        <v>5.5</v>
      </c>
      <c r="X63" s="237">
        <v>132</v>
      </c>
      <c r="Y63" s="174">
        <v>0</v>
      </c>
      <c r="Z63" s="390">
        <v>7843</v>
      </c>
      <c r="AA63" s="127">
        <v>132</v>
      </c>
      <c r="AB63" s="216">
        <v>101.71184022824535</v>
      </c>
      <c r="AC63" s="246">
        <v>5.5</v>
      </c>
      <c r="AD63" s="317">
        <v>596</v>
      </c>
      <c r="AE63" s="268">
        <v>8439</v>
      </c>
      <c r="AF63" s="201">
        <v>132</v>
      </c>
      <c r="AG63" s="305">
        <v>101.58902130733117</v>
      </c>
      <c r="AH63" s="298">
        <v>5.917952314165498</v>
      </c>
      <c r="AJ63" s="258"/>
      <c r="AL63" s="258"/>
    </row>
    <row r="64" spans="1:38" ht="12.75">
      <c r="A64" s="57" t="s">
        <v>53</v>
      </c>
      <c r="B64" s="373">
        <v>3498</v>
      </c>
      <c r="C64" s="58">
        <v>3.7032</v>
      </c>
      <c r="D64" s="263">
        <v>134.25</v>
      </c>
      <c r="E64" s="379">
        <v>23.8</v>
      </c>
      <c r="F64" s="383">
        <v>82832.94</v>
      </c>
      <c r="G64" s="280">
        <v>19374.69</v>
      </c>
      <c r="H64" s="287">
        <v>18513</v>
      </c>
      <c r="I64" s="280">
        <v>18513</v>
      </c>
      <c r="J64" s="174">
        <v>18943</v>
      </c>
      <c r="K64" s="13">
        <v>3255.31</v>
      </c>
      <c r="L64" s="13">
        <v>3066</v>
      </c>
      <c r="M64" s="13">
        <v>1177.5</v>
      </c>
      <c r="N64" s="13">
        <v>6931.34</v>
      </c>
      <c r="O64" s="99">
        <v>3531.38</v>
      </c>
      <c r="P64" s="242">
        <v>17961.53</v>
      </c>
      <c r="Q64" s="170">
        <v>-1413.1599999999999</v>
      </c>
      <c r="R64" s="179">
        <v>5.134799885648942</v>
      </c>
      <c r="S64" s="196">
        <v>0</v>
      </c>
      <c r="T64" s="87">
        <v>17961.53</v>
      </c>
      <c r="U64" s="393">
        <v>-551.4700000000012</v>
      </c>
      <c r="V64" s="13">
        <v>97.02117430994436</v>
      </c>
      <c r="W64" s="154">
        <v>5.134799885648942</v>
      </c>
      <c r="X64" s="237">
        <v>-551.4700000000012</v>
      </c>
      <c r="Y64" s="174">
        <v>551.4700000000012</v>
      </c>
      <c r="Z64" s="390">
        <v>18513</v>
      </c>
      <c r="AA64" s="127">
        <v>0</v>
      </c>
      <c r="AB64" s="216">
        <v>100</v>
      </c>
      <c r="AC64" s="246">
        <v>5.2924528301886795</v>
      </c>
      <c r="AD64" s="317">
        <v>429.6</v>
      </c>
      <c r="AE64" s="268">
        <v>18943</v>
      </c>
      <c r="AF64" s="201">
        <v>0</v>
      </c>
      <c r="AG64" s="305">
        <v>100</v>
      </c>
      <c r="AH64" s="298">
        <v>5.41538021726701</v>
      </c>
      <c r="AJ64" s="258"/>
      <c r="AL64" s="258"/>
    </row>
    <row r="65" spans="1:38" ht="12.75">
      <c r="A65" s="57" t="s">
        <v>54</v>
      </c>
      <c r="B65" s="373">
        <v>2532</v>
      </c>
      <c r="C65" s="58">
        <v>6.0304</v>
      </c>
      <c r="D65" s="263">
        <v>452</v>
      </c>
      <c r="E65" s="379">
        <v>29.8</v>
      </c>
      <c r="F65" s="383">
        <v>119041.78</v>
      </c>
      <c r="G65" s="280">
        <v>27123.01</v>
      </c>
      <c r="H65" s="287">
        <v>13568.5</v>
      </c>
      <c r="I65" s="280">
        <v>13568.5</v>
      </c>
      <c r="J65" s="174">
        <v>15015</v>
      </c>
      <c r="K65" s="13">
        <v>2356.33</v>
      </c>
      <c r="L65" s="13">
        <v>4992.76</v>
      </c>
      <c r="M65" s="13">
        <v>3964.46</v>
      </c>
      <c r="N65" s="13">
        <v>8678.74</v>
      </c>
      <c r="O65" s="99">
        <v>5075.06</v>
      </c>
      <c r="P65" s="242">
        <v>25067.35</v>
      </c>
      <c r="Q65" s="170">
        <v>-2055.66</v>
      </c>
      <c r="R65" s="179">
        <v>9.900217219589257</v>
      </c>
      <c r="S65" s="196">
        <v>-11141.349999999999</v>
      </c>
      <c r="T65" s="87">
        <v>13926</v>
      </c>
      <c r="U65" s="393">
        <v>357.5</v>
      </c>
      <c r="V65" s="13">
        <v>102.63477908390759</v>
      </c>
      <c r="W65" s="154">
        <v>5.5</v>
      </c>
      <c r="X65" s="237">
        <v>357.5</v>
      </c>
      <c r="Y65" s="174">
        <v>0</v>
      </c>
      <c r="Z65" s="390">
        <v>13926</v>
      </c>
      <c r="AA65" s="127">
        <v>357.5</v>
      </c>
      <c r="AB65" s="216">
        <v>102.63477908390759</v>
      </c>
      <c r="AC65" s="246">
        <v>5.5</v>
      </c>
      <c r="AD65" s="317">
        <v>1446.4</v>
      </c>
      <c r="AE65" s="268">
        <v>15372</v>
      </c>
      <c r="AF65" s="201">
        <v>357</v>
      </c>
      <c r="AG65" s="305">
        <v>102.37762237762237</v>
      </c>
      <c r="AH65" s="298">
        <v>6.071090047393365</v>
      </c>
      <c r="AJ65" s="258"/>
      <c r="AL65" s="258"/>
    </row>
    <row r="66" spans="1:38" ht="12.75">
      <c r="A66" s="57" t="s">
        <v>55</v>
      </c>
      <c r="B66" s="373">
        <v>4557</v>
      </c>
      <c r="C66" s="58">
        <v>5.9982</v>
      </c>
      <c r="D66" s="263">
        <v>845.75</v>
      </c>
      <c r="E66" s="379">
        <v>13</v>
      </c>
      <c r="F66" s="383">
        <v>89632.72</v>
      </c>
      <c r="G66" s="280">
        <v>27275.99</v>
      </c>
      <c r="H66" s="287">
        <v>24266</v>
      </c>
      <c r="I66" s="280">
        <v>24266</v>
      </c>
      <c r="J66" s="174">
        <v>26972</v>
      </c>
      <c r="K66" s="13">
        <v>4240.84</v>
      </c>
      <c r="L66" s="13">
        <v>4966.1</v>
      </c>
      <c r="M66" s="13">
        <v>7418.02</v>
      </c>
      <c r="N66" s="13">
        <v>3786.03</v>
      </c>
      <c r="O66" s="99">
        <v>3821.27</v>
      </c>
      <c r="P66" s="242">
        <v>24232.26</v>
      </c>
      <c r="Q66" s="170">
        <v>-3043.730000000003</v>
      </c>
      <c r="R66" s="179">
        <v>5.317590520078999</v>
      </c>
      <c r="S66" s="196">
        <v>0</v>
      </c>
      <c r="T66" s="87">
        <v>24232.26</v>
      </c>
      <c r="U66" s="393">
        <v>-33.7400000000016</v>
      </c>
      <c r="V66" s="13">
        <v>99.86095771861864</v>
      </c>
      <c r="W66" s="154">
        <v>5.317590520078999</v>
      </c>
      <c r="X66" s="237">
        <v>-33.7400000000016</v>
      </c>
      <c r="Y66" s="174">
        <v>33.7400000000016</v>
      </c>
      <c r="Z66" s="390">
        <v>24266</v>
      </c>
      <c r="AA66" s="127">
        <v>0</v>
      </c>
      <c r="AB66" s="216">
        <v>100</v>
      </c>
      <c r="AC66" s="246">
        <v>5.324994513934606</v>
      </c>
      <c r="AD66" s="317">
        <v>2706.4</v>
      </c>
      <c r="AE66" s="268">
        <v>26972</v>
      </c>
      <c r="AF66" s="201">
        <v>0</v>
      </c>
      <c r="AG66" s="305">
        <v>100</v>
      </c>
      <c r="AH66" s="298">
        <v>5.9188062321702875</v>
      </c>
      <c r="AJ66" s="258"/>
      <c r="AL66" s="258"/>
    </row>
    <row r="67" spans="1:38" ht="12.75">
      <c r="A67" s="57" t="s">
        <v>56</v>
      </c>
      <c r="B67" s="373">
        <v>10049</v>
      </c>
      <c r="C67" s="58">
        <v>9.8535</v>
      </c>
      <c r="D67" s="263">
        <v>1145.75</v>
      </c>
      <c r="E67" s="379">
        <v>41.35</v>
      </c>
      <c r="F67" s="383">
        <v>287925.3</v>
      </c>
      <c r="G67" s="280">
        <v>52275.5</v>
      </c>
      <c r="H67" s="287">
        <v>52275.5</v>
      </c>
      <c r="I67" s="280">
        <v>52275.5</v>
      </c>
      <c r="J67" s="174">
        <v>55942</v>
      </c>
      <c r="K67" s="13">
        <v>9351.81</v>
      </c>
      <c r="L67" s="13">
        <v>8158.03</v>
      </c>
      <c r="M67" s="13">
        <v>10049.3</v>
      </c>
      <c r="N67" s="13">
        <v>12042.48</v>
      </c>
      <c r="O67" s="99">
        <v>12275</v>
      </c>
      <c r="P67" s="242">
        <v>51876.62</v>
      </c>
      <c r="Q67" s="170">
        <v>-398.8799999999974</v>
      </c>
      <c r="R67" s="179">
        <v>5.162366404617375</v>
      </c>
      <c r="S67" s="196">
        <v>0</v>
      </c>
      <c r="T67" s="87">
        <v>51876.62</v>
      </c>
      <c r="U67" s="393">
        <v>-398.8799999999974</v>
      </c>
      <c r="V67" s="13">
        <v>99.23696569138507</v>
      </c>
      <c r="W67" s="154">
        <v>5.162366404617375</v>
      </c>
      <c r="X67" s="237">
        <v>-398.8799999999974</v>
      </c>
      <c r="Y67" s="174">
        <v>398.8799999999974</v>
      </c>
      <c r="Z67" s="390">
        <v>52275.5</v>
      </c>
      <c r="AA67" s="127">
        <v>0</v>
      </c>
      <c r="AB67" s="216">
        <v>100</v>
      </c>
      <c r="AC67" s="246">
        <v>5.202059906458354</v>
      </c>
      <c r="AD67" s="317">
        <v>3666.4</v>
      </c>
      <c r="AE67" s="268">
        <v>55942</v>
      </c>
      <c r="AF67" s="201">
        <v>0</v>
      </c>
      <c r="AG67" s="305">
        <v>100</v>
      </c>
      <c r="AH67" s="298">
        <v>5.566922081799184</v>
      </c>
      <c r="AJ67" s="258"/>
      <c r="AL67" s="258"/>
    </row>
    <row r="68" spans="1:38" ht="13.5" thickBot="1">
      <c r="A68" s="72" t="s">
        <v>57</v>
      </c>
      <c r="B68" s="374">
        <v>7258</v>
      </c>
      <c r="C68" s="59">
        <v>7.1698</v>
      </c>
      <c r="D68" s="264">
        <v>411.5</v>
      </c>
      <c r="E68" s="380">
        <v>36.5</v>
      </c>
      <c r="F68" s="403">
        <v>82628.33</v>
      </c>
      <c r="G68" s="282">
        <v>32659.21</v>
      </c>
      <c r="H68" s="288">
        <v>32659.21</v>
      </c>
      <c r="I68" s="282">
        <v>32659.21</v>
      </c>
      <c r="J68" s="188">
        <v>33976</v>
      </c>
      <c r="K68" s="52">
        <v>6754.45</v>
      </c>
      <c r="L68" s="52">
        <v>5936.11</v>
      </c>
      <c r="M68" s="52">
        <v>3609.24</v>
      </c>
      <c r="N68" s="52">
        <v>10630</v>
      </c>
      <c r="O68" s="165">
        <v>3522.66</v>
      </c>
      <c r="P68" s="244">
        <v>30452.46</v>
      </c>
      <c r="Q68" s="172">
        <v>-2206.75</v>
      </c>
      <c r="R68" s="181">
        <v>4.195709561862772</v>
      </c>
      <c r="S68" s="255">
        <v>0</v>
      </c>
      <c r="T68" s="137">
        <v>30452.46</v>
      </c>
      <c r="U68" s="397">
        <v>-2206.75</v>
      </c>
      <c r="V68" s="52">
        <v>93.24310049140809</v>
      </c>
      <c r="W68" s="156">
        <v>4.195709561862772</v>
      </c>
      <c r="X68" s="239">
        <v>-2206.75</v>
      </c>
      <c r="Y68" s="188">
        <v>2206.75</v>
      </c>
      <c r="Z68" s="391">
        <v>32659.21</v>
      </c>
      <c r="AA68" s="129">
        <v>0</v>
      </c>
      <c r="AB68" s="221">
        <v>100</v>
      </c>
      <c r="AC68" s="315">
        <v>4.499753375585561</v>
      </c>
      <c r="AD68" s="318">
        <v>1316.8</v>
      </c>
      <c r="AE68" s="269">
        <v>33976</v>
      </c>
      <c r="AF68" s="202">
        <v>0</v>
      </c>
      <c r="AG68" s="307">
        <v>100</v>
      </c>
      <c r="AH68" s="301">
        <v>4.681179388261229</v>
      </c>
      <c r="AJ68" s="258"/>
      <c r="AL68" s="258"/>
    </row>
    <row r="69" spans="1:38" s="70" customFormat="1" ht="13.5" thickBot="1">
      <c r="A69" s="46"/>
      <c r="B69" s="61"/>
      <c r="C69" s="62"/>
      <c r="D69" s="63"/>
      <c r="E69" s="64"/>
      <c r="F69" s="63"/>
      <c r="G69" s="91"/>
      <c r="H69" s="79"/>
      <c r="I69" s="217"/>
      <c r="K69" s="65"/>
      <c r="L69" s="65"/>
      <c r="M69" s="65"/>
      <c r="N69" s="65"/>
      <c r="O69" s="65"/>
      <c r="P69" s="91"/>
      <c r="Q69" s="60"/>
      <c r="R69" s="67"/>
      <c r="S69" s="68"/>
      <c r="T69" s="79"/>
      <c r="U69" s="91"/>
      <c r="V69" s="65"/>
      <c r="W69" s="69"/>
      <c r="X69" s="69"/>
      <c r="Z69" s="217"/>
      <c r="AA69" s="82"/>
      <c r="AB69" s="68"/>
      <c r="AC69" s="68"/>
      <c r="AD69" s="82"/>
      <c r="AE69" s="68"/>
      <c r="AH69" s="211"/>
      <c r="AJ69" s="258"/>
      <c r="AL69" s="258"/>
    </row>
    <row r="70" spans="1:38" ht="15.75" customHeight="1" thickBot="1">
      <c r="A70" s="43" t="s">
        <v>61</v>
      </c>
      <c r="B70" s="49">
        <f>SUM(B12:B68)</f>
        <v>1324277</v>
      </c>
      <c r="C70" s="73">
        <f>SUM(C12:C68)</f>
        <v>496.17569999999995</v>
      </c>
      <c r="D70" s="14">
        <f>SUM(D12:D68)</f>
        <v>140509.5</v>
      </c>
      <c r="E70" s="14">
        <f>SUM(E12:E68)</f>
        <v>2821.1099999999997</v>
      </c>
      <c r="F70" s="85">
        <f>SUM(F12:F68)</f>
        <v>9635822.020000001</v>
      </c>
      <c r="G70" s="283">
        <v>4428000.03</v>
      </c>
      <c r="H70" s="283">
        <v>4491453.09</v>
      </c>
      <c r="I70" s="291">
        <v>4504726.46</v>
      </c>
      <c r="J70" s="222">
        <v>4954143</v>
      </c>
      <c r="K70" s="15">
        <v>1232400</v>
      </c>
      <c r="L70" s="15">
        <v>410800</v>
      </c>
      <c r="M70" s="15">
        <v>1232400</v>
      </c>
      <c r="N70" s="15">
        <v>821600</v>
      </c>
      <c r="O70" s="85">
        <v>410800</v>
      </c>
      <c r="P70" s="88">
        <v>4107999.949999998</v>
      </c>
      <c r="Q70" s="175">
        <v>-320000.0800000024</v>
      </c>
      <c r="R70" s="182">
        <v>3.102069997440111</v>
      </c>
      <c r="S70" s="183">
        <v>284124.49000000005</v>
      </c>
      <c r="T70" s="88">
        <v>4392124.439999999</v>
      </c>
      <c r="U70" s="146">
        <v>-99328.6500000013</v>
      </c>
      <c r="V70" s="160">
        <v>97.78849632825619</v>
      </c>
      <c r="W70" s="157">
        <v>3.316620646586778</v>
      </c>
      <c r="X70" s="157">
        <v>-112602.02000000142</v>
      </c>
      <c r="Y70" s="222">
        <v>143702.1000000001</v>
      </c>
      <c r="Z70" s="277">
        <v>4535826.54</v>
      </c>
      <c r="AA70" s="227">
        <v>31100.08</v>
      </c>
      <c r="AB70" s="229">
        <v>100.69038775775078</v>
      </c>
      <c r="AC70" s="161">
        <v>3.425134273267602</v>
      </c>
      <c r="AD70" s="354">
        <v>449630.4000000001</v>
      </c>
      <c r="AE70" s="270">
        <v>4985453</v>
      </c>
      <c r="AF70" s="146">
        <v>31310</v>
      </c>
      <c r="AG70" s="309">
        <v>100.63199629078127</v>
      </c>
      <c r="AH70" s="308">
        <v>3.764660263675953</v>
      </c>
      <c r="AJ70" s="258"/>
      <c r="AL70" s="258"/>
    </row>
    <row r="71" spans="1:38" s="70" customFormat="1" ht="12.75" hidden="1">
      <c r="A71" s="92"/>
      <c r="B71" s="92"/>
      <c r="C71" s="92"/>
      <c r="D71" s="208"/>
      <c r="E71" s="92"/>
      <c r="F71" s="92"/>
      <c r="G71" s="284">
        <v>4428000</v>
      </c>
      <c r="H71" s="285"/>
      <c r="I71" s="124"/>
      <c r="J71" s="75"/>
      <c r="K71" s="208"/>
      <c r="L71" s="208"/>
      <c r="M71" s="208"/>
      <c r="N71" s="208"/>
      <c r="O71" s="208"/>
      <c r="P71" s="65">
        <v>4108000</v>
      </c>
      <c r="Q71" s="60"/>
      <c r="R71" s="176"/>
      <c r="S71" s="92"/>
      <c r="T71" s="93"/>
      <c r="U71" s="91"/>
      <c r="V71" s="65"/>
      <c r="W71" s="77"/>
      <c r="X71" s="77"/>
      <c r="Y71" s="75"/>
      <c r="Z71" s="75"/>
      <c r="AA71" s="124"/>
      <c r="AB71" s="68"/>
      <c r="AC71" s="234"/>
      <c r="AD71" s="68"/>
      <c r="AE71" s="75"/>
      <c r="AF71" s="75"/>
      <c r="AG71" s="74"/>
      <c r="AH71" s="248"/>
      <c r="AJ71" s="258"/>
      <c r="AL71" s="258"/>
    </row>
    <row r="72" spans="1:38" ht="13.5" thickBot="1">
      <c r="A72" s="1" t="s">
        <v>66</v>
      </c>
      <c r="B72" s="1"/>
      <c r="C72" s="1"/>
      <c r="D72" s="23"/>
      <c r="E72" s="1"/>
      <c r="F72" s="1"/>
      <c r="G72" s="285"/>
      <c r="H72" s="285"/>
      <c r="I72" s="124"/>
      <c r="J72" s="75"/>
      <c r="K72" s="10"/>
      <c r="L72" s="10"/>
      <c r="M72" s="10"/>
      <c r="N72" s="10"/>
      <c r="O72" s="10"/>
      <c r="P72" s="93"/>
      <c r="Q72" s="60"/>
      <c r="R72" s="176"/>
      <c r="S72" s="92"/>
      <c r="T72" s="93"/>
      <c r="U72" s="91"/>
      <c r="V72" s="65"/>
      <c r="W72" s="77"/>
      <c r="X72" s="77"/>
      <c r="Y72" s="75"/>
      <c r="Z72" s="75"/>
      <c r="AA72" s="124"/>
      <c r="AB72" s="68"/>
      <c r="AC72" s="234"/>
      <c r="AD72" s="68"/>
      <c r="AE72" s="75"/>
      <c r="AF72" s="48"/>
      <c r="AG72" s="144"/>
      <c r="AH72" s="248"/>
      <c r="AJ72" s="258"/>
      <c r="AL72" s="258"/>
    </row>
    <row r="73" spans="1:38" ht="15.75" customHeight="1" thickBot="1">
      <c r="A73" s="43" t="s">
        <v>62</v>
      </c>
      <c r="B73" s="240">
        <f>SUM(B12:B33)</f>
        <v>1187951</v>
      </c>
      <c r="C73" s="42">
        <f>SUM(C12:C33)</f>
        <v>307.2493</v>
      </c>
      <c r="D73" s="108">
        <f>SUM(D12:D33)</f>
        <v>124101.5</v>
      </c>
      <c r="E73" s="42">
        <f>SUM(E12:E33)</f>
        <v>2161.21</v>
      </c>
      <c r="F73" s="141">
        <f>SUM(F12:F33)</f>
        <v>5677259</v>
      </c>
      <c r="G73" s="283">
        <v>3586298.16</v>
      </c>
      <c r="H73" s="292">
        <v>3813891.18</v>
      </c>
      <c r="I73" s="291">
        <v>3827098.5500000003</v>
      </c>
      <c r="J73" s="222">
        <v>4224009</v>
      </c>
      <c r="K73" s="85">
        <v>1105532.17</v>
      </c>
      <c r="L73" s="15">
        <v>254381.68999999997</v>
      </c>
      <c r="M73" s="85">
        <v>1088486.45</v>
      </c>
      <c r="N73" s="85">
        <v>629415.4</v>
      </c>
      <c r="O73" s="166">
        <v>242036.21000000002</v>
      </c>
      <c r="P73" s="88">
        <v>3319851.9199999995</v>
      </c>
      <c r="Q73" s="175">
        <v>-266446.2400000007</v>
      </c>
      <c r="R73" s="182">
        <v>2.794603413777167</v>
      </c>
      <c r="S73" s="183">
        <v>403271.77</v>
      </c>
      <c r="T73" s="89">
        <v>3723123.6899999995</v>
      </c>
      <c r="U73" s="146">
        <v>-90767.49000000069</v>
      </c>
      <c r="V73" s="160">
        <v>97.62008180841697</v>
      </c>
      <c r="W73" s="192">
        <v>3.134071767269862</v>
      </c>
      <c r="X73" s="157">
        <v>-103974.8600000008</v>
      </c>
      <c r="Y73" s="222">
        <v>126387.86000000007</v>
      </c>
      <c r="Z73" s="277">
        <v>3849511.5500000003</v>
      </c>
      <c r="AA73" s="227">
        <v>22413</v>
      </c>
      <c r="AB73" s="231">
        <v>100.5856394787639</v>
      </c>
      <c r="AC73" s="161">
        <v>3.240463243012549</v>
      </c>
      <c r="AD73" s="354">
        <v>397124.80000000005</v>
      </c>
      <c r="AE73" s="270">
        <v>4246633</v>
      </c>
      <c r="AF73" s="227">
        <v>22624</v>
      </c>
      <c r="AG73" s="197">
        <v>100.53560491940239</v>
      </c>
      <c r="AH73" s="256">
        <v>3.5747543459284095</v>
      </c>
      <c r="AJ73" s="258"/>
      <c r="AK73" s="258"/>
      <c r="AL73" s="258"/>
    </row>
    <row r="74" spans="1:38" ht="15.75" customHeight="1" thickBot="1">
      <c r="A74" s="43" t="s">
        <v>63</v>
      </c>
      <c r="B74" s="240">
        <f>SUM(B34:B68)</f>
        <v>136326</v>
      </c>
      <c r="C74" s="42">
        <f>SUM(C34:C68)</f>
        <v>188.9264</v>
      </c>
      <c r="D74" s="108">
        <f>SUM(D34:D68)</f>
        <v>16408</v>
      </c>
      <c r="E74" s="42">
        <f>SUM(E34:E68)</f>
        <v>659.8999999999999</v>
      </c>
      <c r="F74" s="141">
        <f>SUM(F34:F68)</f>
        <v>3958563.0199999996</v>
      </c>
      <c r="G74" s="283">
        <v>841701.87</v>
      </c>
      <c r="H74" s="292">
        <v>677561.9099999999</v>
      </c>
      <c r="I74" s="293">
        <v>677627.9099999999</v>
      </c>
      <c r="J74" s="223">
        <v>730134</v>
      </c>
      <c r="K74" s="85">
        <v>126867.83</v>
      </c>
      <c r="L74" s="15">
        <v>156418.3</v>
      </c>
      <c r="M74" s="85">
        <v>143913.52999999997</v>
      </c>
      <c r="N74" s="85">
        <v>192184.6</v>
      </c>
      <c r="O74" s="166">
        <v>168763.77000000002</v>
      </c>
      <c r="P74" s="88">
        <v>788148.03</v>
      </c>
      <c r="Q74" s="138">
        <v>-53553.83999999997</v>
      </c>
      <c r="R74" s="157">
        <v>5.781347872012676</v>
      </c>
      <c r="S74" s="183">
        <v>-119147.28</v>
      </c>
      <c r="T74" s="89">
        <v>669000.7499999999</v>
      </c>
      <c r="U74" s="169">
        <v>-8561.160000000033</v>
      </c>
      <c r="V74" s="190">
        <v>98.7364756085536</v>
      </c>
      <c r="W74" s="191">
        <v>4.907359931341049</v>
      </c>
      <c r="X74" s="213">
        <v>-8627.160000000033</v>
      </c>
      <c r="Y74" s="223">
        <v>17314.239999999998</v>
      </c>
      <c r="Z74" s="278">
        <v>686314.99</v>
      </c>
      <c r="AA74" s="228">
        <v>8687.080000000002</v>
      </c>
      <c r="AB74" s="232">
        <v>101.28198379550217</v>
      </c>
      <c r="AC74" s="302">
        <v>5.034366078370963</v>
      </c>
      <c r="AD74" s="355">
        <v>52505.600000000006</v>
      </c>
      <c r="AE74" s="274">
        <v>738820</v>
      </c>
      <c r="AF74" s="228">
        <v>8686</v>
      </c>
      <c r="AG74" s="198">
        <v>101.18964464057282</v>
      </c>
      <c r="AH74" s="257">
        <v>5.41950911784986</v>
      </c>
      <c r="AJ74" s="258"/>
      <c r="AL74" s="258"/>
    </row>
    <row r="75" spans="1:34" s="82" customFormat="1" ht="12.75">
      <c r="A75" s="17"/>
      <c r="B75" s="79"/>
      <c r="C75" s="79"/>
      <c r="D75" s="79"/>
      <c r="E75" s="79"/>
      <c r="F75" s="79"/>
      <c r="G75" s="79"/>
      <c r="H75" s="78"/>
      <c r="I75" s="124"/>
      <c r="J75" s="124"/>
      <c r="K75" s="79"/>
      <c r="L75" s="79"/>
      <c r="M75" s="79"/>
      <c r="N75" s="79"/>
      <c r="O75" s="79"/>
      <c r="P75" s="79"/>
      <c r="Q75" s="60"/>
      <c r="R75" s="77"/>
      <c r="S75" s="78"/>
      <c r="T75" s="78"/>
      <c r="U75" s="68"/>
      <c r="V75" s="65"/>
      <c r="W75" s="77"/>
      <c r="X75" s="77"/>
      <c r="Y75" s="124"/>
      <c r="Z75" s="124"/>
      <c r="AA75" s="124"/>
      <c r="AB75" s="68"/>
      <c r="AC75" s="234"/>
      <c r="AD75" s="68"/>
      <c r="AE75" s="124"/>
      <c r="AF75" s="124"/>
      <c r="AG75" s="199"/>
      <c r="AH75" s="249"/>
    </row>
    <row r="76" spans="1:34" s="82" customFormat="1" ht="13.5" thickBot="1">
      <c r="A76" s="17" t="s">
        <v>70</v>
      </c>
      <c r="B76" s="79"/>
      <c r="C76" s="79"/>
      <c r="D76" s="79"/>
      <c r="E76" s="79"/>
      <c r="F76" s="79"/>
      <c r="G76" s="79"/>
      <c r="H76" s="78"/>
      <c r="I76" s="124"/>
      <c r="J76" s="124"/>
      <c r="K76" s="79"/>
      <c r="L76" s="79"/>
      <c r="M76" s="79"/>
      <c r="N76" s="79"/>
      <c r="O76" s="79"/>
      <c r="P76" s="79"/>
      <c r="Q76" s="60"/>
      <c r="R76" s="77"/>
      <c r="S76" s="78"/>
      <c r="T76" s="78"/>
      <c r="U76" s="68"/>
      <c r="V76" s="65"/>
      <c r="W76" s="77"/>
      <c r="X76" s="77"/>
      <c r="Y76" s="124"/>
      <c r="Z76" s="124"/>
      <c r="AA76" s="124"/>
      <c r="AB76" s="68"/>
      <c r="AC76" s="234"/>
      <c r="AD76" s="68"/>
      <c r="AE76" s="124"/>
      <c r="AF76" s="124"/>
      <c r="AG76" s="199"/>
      <c r="AH76" s="249"/>
    </row>
    <row r="77" spans="1:34" ht="12.75">
      <c r="A77" s="209" t="s">
        <v>28</v>
      </c>
      <c r="B77" s="81"/>
      <c r="C77" s="81"/>
      <c r="D77" s="81"/>
      <c r="E77" s="81"/>
      <c r="F77" s="83"/>
      <c r="G77" s="286">
        <v>10465</v>
      </c>
      <c r="H77" s="294">
        <v>10465</v>
      </c>
      <c r="I77" s="294">
        <v>10465</v>
      </c>
      <c r="J77" s="173">
        <v>10465</v>
      </c>
      <c r="K77" s="81"/>
      <c r="L77" s="81"/>
      <c r="M77" s="81"/>
      <c r="N77" s="81"/>
      <c r="O77" s="83"/>
      <c r="P77" s="86">
        <v>10758</v>
      </c>
      <c r="Q77" s="171">
        <v>293</v>
      </c>
      <c r="R77" s="184"/>
      <c r="S77" s="158"/>
      <c r="T77" s="177">
        <v>10758</v>
      </c>
      <c r="U77" s="126">
        <v>293</v>
      </c>
      <c r="V77" s="16">
        <v>102.7998088867654</v>
      </c>
      <c r="W77" s="100"/>
      <c r="X77" s="100"/>
      <c r="Y77" s="224"/>
      <c r="Z77" s="275">
        <v>10758</v>
      </c>
      <c r="AA77" s="126">
        <v>293</v>
      </c>
      <c r="AB77" s="214">
        <v>102.7998088867654</v>
      </c>
      <c r="AC77" s="245"/>
      <c r="AD77" s="167"/>
      <c r="AE77" s="271">
        <v>10758</v>
      </c>
      <c r="AF77" s="200">
        <v>293</v>
      </c>
      <c r="AG77" s="313">
        <v>102.7998088867654</v>
      </c>
      <c r="AH77" s="310"/>
    </row>
    <row r="78" spans="1:34" ht="12.75">
      <c r="A78" s="210" t="s">
        <v>29</v>
      </c>
      <c r="B78" s="80"/>
      <c r="C78" s="80"/>
      <c r="D78" s="80"/>
      <c r="E78" s="80"/>
      <c r="F78" s="84"/>
      <c r="G78" s="287">
        <v>500</v>
      </c>
      <c r="H78" s="295">
        <v>500</v>
      </c>
      <c r="I78" s="295">
        <v>500</v>
      </c>
      <c r="J78" s="174">
        <v>500</v>
      </c>
      <c r="K78" s="80"/>
      <c r="L78" s="80"/>
      <c r="M78" s="80"/>
      <c r="N78" s="80"/>
      <c r="O78" s="84"/>
      <c r="P78" s="87">
        <v>500</v>
      </c>
      <c r="Q78" s="170">
        <v>0</v>
      </c>
      <c r="R78" s="185"/>
      <c r="S78" s="159"/>
      <c r="T78" s="178">
        <v>500</v>
      </c>
      <c r="U78" s="127">
        <v>0</v>
      </c>
      <c r="V78" s="13">
        <v>100</v>
      </c>
      <c r="W78" s="101"/>
      <c r="X78" s="101"/>
      <c r="Y78" s="225"/>
      <c r="Z78" s="276">
        <v>500</v>
      </c>
      <c r="AA78" s="127">
        <v>0</v>
      </c>
      <c r="AB78" s="216">
        <v>100</v>
      </c>
      <c r="AC78" s="247"/>
      <c r="AD78" s="168"/>
      <c r="AE78" s="272">
        <v>500</v>
      </c>
      <c r="AF78" s="201">
        <v>0</v>
      </c>
      <c r="AG78" s="314">
        <v>100</v>
      </c>
      <c r="AH78" s="311"/>
    </row>
    <row r="79" spans="1:34" ht="12.75">
      <c r="A79" s="210" t="s">
        <v>26</v>
      </c>
      <c r="B79" s="80"/>
      <c r="C79" s="80"/>
      <c r="D79" s="80"/>
      <c r="E79" s="80"/>
      <c r="F79" s="84"/>
      <c r="G79" s="287">
        <v>10465</v>
      </c>
      <c r="H79" s="295">
        <v>10465</v>
      </c>
      <c r="I79" s="295">
        <v>10465</v>
      </c>
      <c r="J79" s="174">
        <v>10465</v>
      </c>
      <c r="K79" s="80"/>
      <c r="L79" s="80"/>
      <c r="M79" s="80"/>
      <c r="N79" s="80"/>
      <c r="O79" s="84"/>
      <c r="P79" s="87">
        <v>10758</v>
      </c>
      <c r="Q79" s="170">
        <v>293</v>
      </c>
      <c r="R79" s="185"/>
      <c r="S79" s="159"/>
      <c r="T79" s="178">
        <v>10758</v>
      </c>
      <c r="U79" s="127">
        <v>293</v>
      </c>
      <c r="V79" s="13">
        <v>102.7998088867654</v>
      </c>
      <c r="W79" s="101"/>
      <c r="X79" s="101"/>
      <c r="Y79" s="225"/>
      <c r="Z79" s="276">
        <v>10758</v>
      </c>
      <c r="AA79" s="127">
        <v>293</v>
      </c>
      <c r="AB79" s="251">
        <v>102.7998088867654</v>
      </c>
      <c r="AC79" s="246"/>
      <c r="AD79" s="168"/>
      <c r="AE79" s="272">
        <v>10758</v>
      </c>
      <c r="AF79" s="201">
        <v>293</v>
      </c>
      <c r="AG79" s="314">
        <v>102.7998088867654</v>
      </c>
      <c r="AH79" s="311"/>
    </row>
    <row r="80" spans="1:34" ht="12.75">
      <c r="A80" s="259" t="s">
        <v>69</v>
      </c>
      <c r="B80" s="260"/>
      <c r="C80" s="260"/>
      <c r="D80" s="260"/>
      <c r="E80" s="260"/>
      <c r="F80" s="261"/>
      <c r="G80" s="319">
        <v>12240</v>
      </c>
      <c r="H80" s="320">
        <v>12240</v>
      </c>
      <c r="I80" s="320">
        <v>12240</v>
      </c>
      <c r="J80" s="349">
        <v>12240</v>
      </c>
      <c r="K80" s="260"/>
      <c r="L80" s="260"/>
      <c r="M80" s="260"/>
      <c r="N80" s="260"/>
      <c r="O80" s="261"/>
      <c r="P80" s="321">
        <v>12240</v>
      </c>
      <c r="Q80" s="170">
        <v>0</v>
      </c>
      <c r="R80" s="322"/>
      <c r="S80" s="323"/>
      <c r="T80" s="324">
        <v>12240</v>
      </c>
      <c r="U80" s="127">
        <v>0</v>
      </c>
      <c r="V80" s="132">
        <v>100</v>
      </c>
      <c r="W80" s="325"/>
      <c r="X80" s="325"/>
      <c r="Y80" s="326"/>
      <c r="Z80" s="327">
        <v>12240</v>
      </c>
      <c r="AA80" s="127">
        <v>0</v>
      </c>
      <c r="AB80" s="328">
        <v>100</v>
      </c>
      <c r="AC80" s="329"/>
      <c r="AD80" s="330"/>
      <c r="AE80" s="331">
        <v>12240</v>
      </c>
      <c r="AF80" s="201">
        <v>0</v>
      </c>
      <c r="AG80" s="332">
        <v>100</v>
      </c>
      <c r="AH80" s="402"/>
    </row>
    <row r="81" spans="1:34" ht="13.5" thickBot="1">
      <c r="A81" s="259" t="s">
        <v>22</v>
      </c>
      <c r="B81" s="260"/>
      <c r="C81" s="260"/>
      <c r="D81" s="260"/>
      <c r="E81" s="260"/>
      <c r="F81" s="261"/>
      <c r="G81" s="335">
        <v>2170</v>
      </c>
      <c r="H81" s="336">
        <v>2170</v>
      </c>
      <c r="I81" s="336">
        <v>2170</v>
      </c>
      <c r="J81" s="350">
        <v>2170</v>
      </c>
      <c r="K81" s="333"/>
      <c r="L81" s="333"/>
      <c r="M81" s="333"/>
      <c r="N81" s="333"/>
      <c r="O81" s="334"/>
      <c r="P81" s="337">
        <v>1900</v>
      </c>
      <c r="Q81" s="170">
        <v>-270</v>
      </c>
      <c r="R81" s="338"/>
      <c r="S81" s="339"/>
      <c r="T81" s="340">
        <v>1900</v>
      </c>
      <c r="U81" s="127">
        <v>-270</v>
      </c>
      <c r="V81" s="132">
        <v>87.55760368663594</v>
      </c>
      <c r="W81" s="341"/>
      <c r="X81" s="341"/>
      <c r="Y81" s="342"/>
      <c r="Z81" s="343">
        <v>1900</v>
      </c>
      <c r="AA81" s="127">
        <v>-270</v>
      </c>
      <c r="AB81" s="328">
        <v>87.55760368663594</v>
      </c>
      <c r="AC81" s="344"/>
      <c r="AD81" s="345"/>
      <c r="AE81" s="346">
        <v>1900</v>
      </c>
      <c r="AF81" s="201">
        <v>-270</v>
      </c>
      <c r="AG81" s="332">
        <v>87.55760368663594</v>
      </c>
      <c r="AH81" s="312"/>
    </row>
    <row r="82" spans="1:34" ht="13.5" thickBot="1">
      <c r="A82" s="43" t="s">
        <v>64</v>
      </c>
      <c r="B82" s="15"/>
      <c r="C82" s="15"/>
      <c r="D82" s="15"/>
      <c r="E82" s="15"/>
      <c r="F82" s="85"/>
      <c r="G82" s="283">
        <v>35840</v>
      </c>
      <c r="H82" s="283">
        <v>35840</v>
      </c>
      <c r="I82" s="283">
        <v>35840</v>
      </c>
      <c r="J82" s="222">
        <v>35840</v>
      </c>
      <c r="K82" s="15"/>
      <c r="L82" s="15"/>
      <c r="M82" s="15"/>
      <c r="N82" s="15"/>
      <c r="O82" s="85"/>
      <c r="P82" s="88">
        <v>36156</v>
      </c>
      <c r="Q82" s="175">
        <v>316</v>
      </c>
      <c r="R82" s="182"/>
      <c r="S82" s="347"/>
      <c r="T82" s="88">
        <v>36156</v>
      </c>
      <c r="U82" s="146">
        <v>316</v>
      </c>
      <c r="V82" s="160">
        <v>100.88169642857143</v>
      </c>
      <c r="W82" s="161"/>
      <c r="X82" s="161"/>
      <c r="Y82" s="226"/>
      <c r="Z82" s="348">
        <v>36156</v>
      </c>
      <c r="AA82" s="227">
        <v>316</v>
      </c>
      <c r="AB82" s="231">
        <v>100.88169642857143</v>
      </c>
      <c r="AC82" s="161"/>
      <c r="AD82" s="233"/>
      <c r="AE82" s="273">
        <v>36156</v>
      </c>
      <c r="AF82" s="203">
        <v>316</v>
      </c>
      <c r="AG82" s="309">
        <v>100.88169642857143</v>
      </c>
      <c r="AH82" s="308"/>
    </row>
    <row r="83" spans="1:34" s="82" customFormat="1" ht="13.5" thickBot="1">
      <c r="A83" s="17"/>
      <c r="B83" s="79"/>
      <c r="C83" s="79"/>
      <c r="D83" s="79"/>
      <c r="E83" s="79"/>
      <c r="F83" s="79"/>
      <c r="G83" s="79"/>
      <c r="H83" s="78"/>
      <c r="I83" s="124"/>
      <c r="J83" s="124"/>
      <c r="K83" s="79"/>
      <c r="L83" s="79"/>
      <c r="M83" s="79"/>
      <c r="N83" s="79"/>
      <c r="O83" s="79"/>
      <c r="P83" s="79"/>
      <c r="Q83" s="60"/>
      <c r="R83" s="77"/>
      <c r="S83" s="78"/>
      <c r="T83" s="78"/>
      <c r="U83" s="109"/>
      <c r="V83" s="65"/>
      <c r="W83" s="77"/>
      <c r="X83" s="77"/>
      <c r="Y83" s="124"/>
      <c r="Z83" s="124"/>
      <c r="AA83" s="124"/>
      <c r="AB83" s="68"/>
      <c r="AC83" s="234"/>
      <c r="AD83" s="68"/>
      <c r="AE83" s="124"/>
      <c r="AF83" s="124"/>
      <c r="AG83" s="199"/>
      <c r="AH83" s="249"/>
    </row>
    <row r="84" spans="1:34" ht="18.75" customHeight="1" thickBot="1">
      <c r="A84" s="43" t="s">
        <v>65</v>
      </c>
      <c r="B84" s="240">
        <f>B70</f>
        <v>1324277</v>
      </c>
      <c r="C84" s="42">
        <f>C70</f>
        <v>496.17569999999995</v>
      </c>
      <c r="D84" s="108">
        <f>D73+D74</f>
        <v>140509.5</v>
      </c>
      <c r="E84" s="42">
        <f>E70</f>
        <v>2821.1099999999997</v>
      </c>
      <c r="F84" s="42">
        <f>F70</f>
        <v>9635822.020000001</v>
      </c>
      <c r="G84" s="283">
        <v>4463840.03</v>
      </c>
      <c r="H84" s="283">
        <v>4527293.09</v>
      </c>
      <c r="I84" s="291">
        <v>4540566.46</v>
      </c>
      <c r="J84" s="222">
        <v>4989983</v>
      </c>
      <c r="K84" s="15">
        <v>1232400</v>
      </c>
      <c r="L84" s="15">
        <v>410800</v>
      </c>
      <c r="M84" s="15">
        <v>1232400</v>
      </c>
      <c r="N84" s="15">
        <v>821600</v>
      </c>
      <c r="O84" s="85">
        <v>410800</v>
      </c>
      <c r="P84" s="88">
        <v>4144155.949999998</v>
      </c>
      <c r="Q84" s="175">
        <v>-319684.0800000024</v>
      </c>
      <c r="R84" s="182">
        <v>3.102069997440111</v>
      </c>
      <c r="S84" s="183">
        <v>284124.49000000005</v>
      </c>
      <c r="T84" s="88">
        <v>4428280.439999999</v>
      </c>
      <c r="U84" s="110">
        <v>-99012.6500000013</v>
      </c>
      <c r="V84" s="160">
        <v>97.81298343112128</v>
      </c>
      <c r="W84" s="157">
        <v>3.316620646586778</v>
      </c>
      <c r="X84" s="157"/>
      <c r="Y84" s="222"/>
      <c r="Z84" s="277">
        <v>4571982.54</v>
      </c>
      <c r="AA84" s="227">
        <v>31416.08</v>
      </c>
      <c r="AB84" s="229">
        <v>100.69189781223903</v>
      </c>
      <c r="AC84" s="161">
        <v>3.425134273267602</v>
      </c>
      <c r="AD84" s="354">
        <v>449630.4</v>
      </c>
      <c r="AE84" s="273">
        <v>5021609</v>
      </c>
      <c r="AF84" s="203">
        <v>31626</v>
      </c>
      <c r="AG84" s="309">
        <v>100.6337897343538</v>
      </c>
      <c r="AH84" s="308">
        <v>3.764660263675953</v>
      </c>
    </row>
    <row r="85" spans="1:34" ht="18.75" customHeight="1">
      <c r="A85" s="17"/>
      <c r="B85" s="399"/>
      <c r="C85" s="79"/>
      <c r="D85" s="77"/>
      <c r="E85" s="79"/>
      <c r="F85" s="79"/>
      <c r="G85" s="79"/>
      <c r="H85" s="79"/>
      <c r="I85" s="91"/>
      <c r="J85" s="91"/>
      <c r="K85" s="79"/>
      <c r="L85" s="79"/>
      <c r="M85" s="79"/>
      <c r="N85" s="79"/>
      <c r="O85" s="79"/>
      <c r="P85" s="79"/>
      <c r="Q85" s="91"/>
      <c r="R85" s="77"/>
      <c r="S85" s="78"/>
      <c r="T85" s="79"/>
      <c r="U85" s="91"/>
      <c r="V85" s="91"/>
      <c r="W85" s="77"/>
      <c r="X85" s="77"/>
      <c r="Y85" s="91"/>
      <c r="Z85" s="91"/>
      <c r="AA85" s="91"/>
      <c r="AB85" s="91"/>
      <c r="AC85" s="398"/>
      <c r="AD85" s="91"/>
      <c r="AE85" s="91"/>
      <c r="AF85" s="91"/>
      <c r="AG85" s="400"/>
      <c r="AH85" s="398"/>
    </row>
    <row r="86" spans="1:32" ht="12.75">
      <c r="A86" s="1"/>
      <c r="B86" s="1"/>
      <c r="C86" s="1"/>
      <c r="D86" s="1"/>
      <c r="E86" s="1"/>
      <c r="F86" s="1"/>
      <c r="G86" s="1"/>
      <c r="H86" s="2"/>
      <c r="I86" s="2"/>
      <c r="J86" s="41"/>
      <c r="K86" s="10"/>
      <c r="L86" s="10"/>
      <c r="M86" s="10"/>
      <c r="N86" s="10"/>
      <c r="O86" s="10"/>
      <c r="P86" s="10"/>
      <c r="Q86" s="10"/>
      <c r="R86" s="10"/>
      <c r="S86" s="22"/>
      <c r="T86" s="10"/>
      <c r="U86" s="19"/>
      <c r="V86" s="2"/>
      <c r="W86" s="10"/>
      <c r="X86" s="10"/>
      <c r="AE86" s="107"/>
      <c r="AF86" s="48"/>
    </row>
    <row r="87" spans="1:31" ht="12.75">
      <c r="A87" s="1"/>
      <c r="B87" s="1"/>
      <c r="C87" s="1"/>
      <c r="D87" s="1"/>
      <c r="E87" s="1"/>
      <c r="F87" s="1"/>
      <c r="G87" s="1"/>
      <c r="H87" s="2"/>
      <c r="I87" s="2"/>
      <c r="J87" s="41"/>
      <c r="K87" s="1"/>
      <c r="L87" s="1"/>
      <c r="M87" s="1"/>
      <c r="N87" s="1"/>
      <c r="O87" s="1"/>
      <c r="P87" s="10"/>
      <c r="Q87" s="25"/>
      <c r="R87" s="107"/>
      <c r="S87" s="22"/>
      <c r="T87" s="47"/>
      <c r="U87" s="19"/>
      <c r="V87" s="21"/>
      <c r="W87" s="104"/>
      <c r="X87" s="104"/>
      <c r="Z87" s="235"/>
      <c r="AE87" s="235"/>
    </row>
    <row r="88" spans="1:31" ht="12.75">
      <c r="A88" s="1"/>
      <c r="B88" s="1"/>
      <c r="C88" s="1"/>
      <c r="D88" s="1"/>
      <c r="E88" s="1"/>
      <c r="F88" s="1"/>
      <c r="G88" s="50">
        <f>M70/D84</f>
        <v>8.770937196417323</v>
      </c>
      <c r="H88" s="122"/>
      <c r="I88" s="122"/>
      <c r="J88" s="41"/>
      <c r="K88" s="1"/>
      <c r="L88" s="1"/>
      <c r="M88" s="1"/>
      <c r="N88" s="1"/>
      <c r="O88" s="1"/>
      <c r="P88" s="1"/>
      <c r="Q88" s="25"/>
      <c r="R88" s="36"/>
      <c r="S88" s="22"/>
      <c r="T88" s="47"/>
      <c r="U88" s="22"/>
      <c r="V88" s="21"/>
      <c r="W88" s="105"/>
      <c r="X88" s="105"/>
      <c r="Z88" s="258"/>
      <c r="AE88" s="48"/>
    </row>
    <row r="89" spans="1:31" ht="12.75">
      <c r="A89" s="1"/>
      <c r="B89" s="1"/>
      <c r="C89" s="1"/>
      <c r="D89" s="1"/>
      <c r="E89" s="1"/>
      <c r="F89" s="1"/>
      <c r="G89" s="50"/>
      <c r="H89" s="122"/>
      <c r="I89" s="122"/>
      <c r="J89" s="41"/>
      <c r="K89" s="1"/>
      <c r="L89" s="1"/>
      <c r="M89" s="1"/>
      <c r="N89" s="1"/>
      <c r="O89" s="1"/>
      <c r="P89" s="1"/>
      <c r="Q89" s="25"/>
      <c r="R89" s="36"/>
      <c r="S89" s="22"/>
      <c r="T89" s="47"/>
      <c r="U89" s="22"/>
      <c r="V89" s="21"/>
      <c r="W89" s="105"/>
      <c r="X89" s="105"/>
      <c r="AD89" s="351"/>
      <c r="AE89" s="235"/>
    </row>
    <row r="90" spans="1:31" ht="13.5" customHeight="1">
      <c r="A90" s="1"/>
      <c r="B90" s="1"/>
      <c r="C90" s="1"/>
      <c r="D90" s="1"/>
      <c r="E90" s="1"/>
      <c r="F90" s="1"/>
      <c r="G90" s="1"/>
      <c r="H90" s="2"/>
      <c r="I90" s="2"/>
      <c r="J90" s="41"/>
      <c r="K90" s="1"/>
      <c r="L90" s="1"/>
      <c r="M90" s="1"/>
      <c r="N90" s="1"/>
      <c r="O90" s="1"/>
      <c r="Q90" s="36"/>
      <c r="R90" s="111"/>
      <c r="S90" s="111"/>
      <c r="T90" s="111"/>
      <c r="U90" s="112"/>
      <c r="V90" s="113"/>
      <c r="W90" s="10"/>
      <c r="X90" s="10"/>
      <c r="AE90" s="235"/>
    </row>
    <row r="91" spans="1:31" ht="12.75">
      <c r="A91" s="1"/>
      <c r="B91" s="1"/>
      <c r="C91" s="1"/>
      <c r="D91" s="1"/>
      <c r="E91" s="1"/>
      <c r="F91" s="3"/>
      <c r="G91" s="3"/>
      <c r="H91" s="123"/>
      <c r="I91" s="123"/>
      <c r="J91" s="41"/>
      <c r="K91" s="1"/>
      <c r="L91" s="45"/>
      <c r="M91" s="1"/>
      <c r="N91" s="25"/>
      <c r="O91" s="36"/>
      <c r="P91" s="11"/>
      <c r="Q91" s="36"/>
      <c r="R91" s="111"/>
      <c r="S91" s="114"/>
      <c r="T91" s="111"/>
      <c r="U91" s="115"/>
      <c r="V91" s="113"/>
      <c r="W91" s="10"/>
      <c r="X91" s="10"/>
      <c r="AE91" s="48"/>
    </row>
    <row r="92" spans="1:31" ht="12.75">
      <c r="A92" s="1"/>
      <c r="B92" s="1"/>
      <c r="C92" s="1"/>
      <c r="D92" s="1"/>
      <c r="E92" s="3"/>
      <c r="F92" s="3"/>
      <c r="G92" s="1"/>
      <c r="H92" s="2"/>
      <c r="I92" s="2"/>
      <c r="J92" s="41"/>
      <c r="K92" s="1"/>
      <c r="L92" s="45"/>
      <c r="M92" s="1"/>
      <c r="N92" s="25"/>
      <c r="O92" s="36"/>
      <c r="P92" s="11"/>
      <c r="Q92" s="36"/>
      <c r="R92" s="111"/>
      <c r="S92" s="114"/>
      <c r="T92" s="111"/>
      <c r="U92" s="116"/>
      <c r="V92" s="113"/>
      <c r="W92" s="10"/>
      <c r="X92" s="10"/>
      <c r="AE92" s="48"/>
    </row>
    <row r="93" spans="1:31" ht="12.75">
      <c r="A93" s="1"/>
      <c r="B93" s="1"/>
      <c r="C93" s="1"/>
      <c r="D93" s="1"/>
      <c r="E93" s="3"/>
      <c r="F93" s="3"/>
      <c r="G93" s="1"/>
      <c r="H93" s="2"/>
      <c r="I93" s="2"/>
      <c r="J93" s="17"/>
      <c r="K93" s="1"/>
      <c r="L93" s="45"/>
      <c r="M93" s="1"/>
      <c r="N93" s="25"/>
      <c r="O93" s="36"/>
      <c r="P93" s="11"/>
      <c r="Q93" s="36"/>
      <c r="R93" s="111"/>
      <c r="S93" s="111"/>
      <c r="T93" s="111"/>
      <c r="U93" s="117"/>
      <c r="V93" s="113"/>
      <c r="W93" s="10"/>
      <c r="X93" s="10"/>
      <c r="AE93" s="48"/>
    </row>
    <row r="94" spans="1:31" ht="12.75">
      <c r="A94" s="1"/>
      <c r="B94" s="1"/>
      <c r="C94" s="1"/>
      <c r="D94" s="1"/>
      <c r="E94" s="1"/>
      <c r="F94" s="1"/>
      <c r="G94" s="1"/>
      <c r="H94" s="2"/>
      <c r="I94" s="2"/>
      <c r="J94" s="46"/>
      <c r="K94" s="1"/>
      <c r="L94" s="45"/>
      <c r="M94" s="1"/>
      <c r="N94" s="25"/>
      <c r="O94" s="36"/>
      <c r="P94" s="1"/>
      <c r="Q94" s="36"/>
      <c r="R94" s="111"/>
      <c r="S94" s="111"/>
      <c r="T94" s="111"/>
      <c r="U94" s="117"/>
      <c r="V94" s="113"/>
      <c r="W94" s="10"/>
      <c r="X94" s="10"/>
      <c r="AE94" s="48"/>
    </row>
    <row r="95" spans="1:31" ht="12.75">
      <c r="A95" s="1"/>
      <c r="B95" s="1"/>
      <c r="C95" s="1"/>
      <c r="D95" s="1"/>
      <c r="E95" s="1"/>
      <c r="F95" s="1"/>
      <c r="G95" s="1"/>
      <c r="H95" s="2"/>
      <c r="I95" s="2"/>
      <c r="J95" s="46"/>
      <c r="K95" s="1"/>
      <c r="L95" s="3"/>
      <c r="M95" s="1"/>
      <c r="N95" s="37"/>
      <c r="O95" s="1"/>
      <c r="P95" s="10"/>
      <c r="Q95" s="1"/>
      <c r="R95" s="111"/>
      <c r="S95" s="114"/>
      <c r="T95" s="111"/>
      <c r="U95" s="117"/>
      <c r="V95" s="113"/>
      <c r="W95" s="10"/>
      <c r="X95" s="10"/>
      <c r="AE95" s="48"/>
    </row>
    <row r="96" spans="1:31" ht="12.75">
      <c r="A96" s="92"/>
      <c r="B96" s="93"/>
      <c r="C96" s="92"/>
      <c r="D96" s="92"/>
      <c r="E96" s="92"/>
      <c r="F96" s="92"/>
      <c r="G96" s="92"/>
      <c r="H96" s="4"/>
      <c r="I96" s="4"/>
      <c r="J96" s="92"/>
      <c r="K96" s="92"/>
      <c r="L96" s="92"/>
      <c r="M96" s="92"/>
      <c r="N96" s="90"/>
      <c r="O96" s="92"/>
      <c r="P96" s="92"/>
      <c r="Q96" s="1"/>
      <c r="R96" s="111"/>
      <c r="S96" s="111"/>
      <c r="T96" s="111"/>
      <c r="U96" s="117"/>
      <c r="V96" s="113"/>
      <c r="W96" s="10"/>
      <c r="X96" s="10"/>
      <c r="AE96" s="48"/>
    </row>
    <row r="97" spans="1:31" ht="14.25" customHeight="1">
      <c r="A97" s="70"/>
      <c r="B97" s="70"/>
      <c r="C97" s="70"/>
      <c r="D97" s="70"/>
      <c r="E97" s="70"/>
      <c r="F97" s="70"/>
      <c r="G97" s="407"/>
      <c r="H97" s="407"/>
      <c r="I97" s="407"/>
      <c r="J97" s="407"/>
      <c r="K97" s="406"/>
      <c r="L97" s="406"/>
      <c r="M97" s="406"/>
      <c r="N97" s="406"/>
      <c r="O97" s="405"/>
      <c r="P97" s="75"/>
      <c r="R97" s="118"/>
      <c r="S97" s="118"/>
      <c r="T97" s="118"/>
      <c r="U97" s="119"/>
      <c r="V97" s="118"/>
      <c r="AE97" s="48"/>
    </row>
    <row r="98" spans="1:31" ht="14.25" customHeight="1">
      <c r="A98" s="70"/>
      <c r="B98" s="70"/>
      <c r="C98" s="70"/>
      <c r="D98" s="70"/>
      <c r="E98" s="70"/>
      <c r="F98" s="70"/>
      <c r="G98" s="407"/>
      <c r="H98" s="407"/>
      <c r="I98" s="407"/>
      <c r="J98" s="407"/>
      <c r="K98" s="94"/>
      <c r="L98" s="94"/>
      <c r="M98" s="352"/>
      <c r="N98" s="94"/>
      <c r="O98" s="405"/>
      <c r="P98" s="107"/>
      <c r="R98" s="118"/>
      <c r="S98" s="120"/>
      <c r="T98" s="118"/>
      <c r="U98" s="112"/>
      <c r="V98" s="111"/>
      <c r="W98" s="106"/>
      <c r="X98" s="106"/>
      <c r="AE98" s="235"/>
    </row>
    <row r="99" spans="1:32" ht="12.75">
      <c r="A99" s="70"/>
      <c r="B99" s="70"/>
      <c r="C99" s="70"/>
      <c r="D99" s="70"/>
      <c r="E99" s="70"/>
      <c r="F99" s="70"/>
      <c r="G99" s="404"/>
      <c r="H99" s="404"/>
      <c r="I99" s="404"/>
      <c r="J99" s="404"/>
      <c r="K99" s="95"/>
      <c r="L99" s="96"/>
      <c r="M99" s="356"/>
      <c r="N99" s="94"/>
      <c r="O99" s="358"/>
      <c r="P99" s="60"/>
      <c r="W99" s="106"/>
      <c r="X99" s="371"/>
      <c r="Z99" s="211"/>
      <c r="AA99" s="363"/>
      <c r="AB99" s="363"/>
      <c r="AC99" s="363"/>
      <c r="AD99" s="363"/>
      <c r="AE99" s="364"/>
      <c r="AF99" s="362"/>
    </row>
    <row r="100" spans="1:32" ht="12.75">
      <c r="A100" s="97"/>
      <c r="B100" s="70"/>
      <c r="C100" s="70"/>
      <c r="D100" s="70"/>
      <c r="E100" s="70"/>
      <c r="F100" s="70"/>
      <c r="G100" s="75"/>
      <c r="H100" s="124"/>
      <c r="I100" s="124"/>
      <c r="J100" s="75"/>
      <c r="K100" s="66"/>
      <c r="L100" s="98"/>
      <c r="M100" s="353"/>
      <c r="N100" s="357"/>
      <c r="O100" s="353"/>
      <c r="P100" s="353"/>
      <c r="Q100" s="107"/>
      <c r="S100" s="235"/>
      <c r="X100" s="258"/>
      <c r="Z100" s="211"/>
      <c r="AA100" s="363"/>
      <c r="AB100" s="363"/>
      <c r="AC100" s="363"/>
      <c r="AD100" s="363"/>
      <c r="AE100" s="364"/>
      <c r="AF100" s="362"/>
    </row>
    <row r="101" spans="1:32" ht="12.75">
      <c r="A101" s="70"/>
      <c r="B101" s="70"/>
      <c r="C101" s="70"/>
      <c r="D101" s="70"/>
      <c r="E101" s="70"/>
      <c r="F101" s="70"/>
      <c r="G101" s="75"/>
      <c r="H101" s="124"/>
      <c r="I101" s="68"/>
      <c r="J101" s="75"/>
      <c r="K101" s="66"/>
      <c r="L101" s="98"/>
      <c r="M101" s="359"/>
      <c r="N101" s="360"/>
      <c r="O101" s="359"/>
      <c r="P101" s="361"/>
      <c r="X101" s="258"/>
      <c r="Z101" s="211"/>
      <c r="AA101" s="363"/>
      <c r="AB101" s="363"/>
      <c r="AC101" s="363"/>
      <c r="AD101" s="363"/>
      <c r="AE101" s="362"/>
      <c r="AF101" s="362"/>
    </row>
    <row r="102" spans="5:32" ht="12.75">
      <c r="E102" s="70"/>
      <c r="F102" s="70"/>
      <c r="G102" s="70"/>
      <c r="H102" s="82"/>
      <c r="I102" s="82"/>
      <c r="J102" s="145"/>
      <c r="K102" s="70"/>
      <c r="L102" s="70"/>
      <c r="Q102" s="139"/>
      <c r="Y102" s="211"/>
      <c r="Z102" s="364"/>
      <c r="AA102" s="365"/>
      <c r="AB102" s="365"/>
      <c r="AC102" s="365"/>
      <c r="AD102" s="366"/>
      <c r="AE102" s="364"/>
      <c r="AF102" s="367"/>
    </row>
    <row r="103" spans="4:32" ht="12.75">
      <c r="D103" s="212"/>
      <c r="E103" s="70"/>
      <c r="F103" s="70"/>
      <c r="G103" s="70"/>
      <c r="H103" s="82"/>
      <c r="I103" s="82"/>
      <c r="J103" s="70"/>
      <c r="K103" s="70"/>
      <c r="L103" s="70"/>
      <c r="Y103" s="211"/>
      <c r="Z103" s="364"/>
      <c r="AA103" s="365"/>
      <c r="AB103" s="365"/>
      <c r="AC103" s="365"/>
      <c r="AD103" s="365"/>
      <c r="AE103" s="362"/>
      <c r="AF103" s="362"/>
    </row>
    <row r="104" spans="5:32" ht="12.75">
      <c r="E104" s="70"/>
      <c r="F104" s="74"/>
      <c r="G104" s="75"/>
      <c r="H104" s="124"/>
      <c r="I104" s="124"/>
      <c r="J104" s="75"/>
      <c r="K104" s="75"/>
      <c r="L104" s="70"/>
      <c r="Y104" s="211"/>
      <c r="Z104" s="364"/>
      <c r="AA104" s="365"/>
      <c r="AB104" s="365"/>
      <c r="AC104" s="365"/>
      <c r="AD104" s="368"/>
      <c r="AE104" s="369"/>
      <c r="AF104" s="370"/>
    </row>
    <row r="105" spans="5:32" ht="12.75">
      <c r="E105" s="70"/>
      <c r="F105" s="74"/>
      <c r="G105" s="75"/>
      <c r="H105" s="124"/>
      <c r="I105" s="124"/>
      <c r="J105" s="74"/>
      <c r="K105" s="75"/>
      <c r="L105" s="70"/>
      <c r="Y105" s="211"/>
      <c r="Z105" s="364"/>
      <c r="AA105" s="365"/>
      <c r="AB105" s="365"/>
      <c r="AC105" s="365"/>
      <c r="AD105" s="365"/>
      <c r="AE105" s="362"/>
      <c r="AF105" s="362"/>
    </row>
    <row r="106" spans="5:12" ht="12.75">
      <c r="E106" s="70"/>
      <c r="F106" s="74"/>
      <c r="G106" s="75"/>
      <c r="H106" s="124"/>
      <c r="I106" s="124"/>
      <c r="J106" s="75"/>
      <c r="K106" s="75"/>
      <c r="L106" s="70"/>
    </row>
    <row r="107" spans="5:12" ht="12.75">
      <c r="E107" s="70"/>
      <c r="F107" s="75"/>
      <c r="G107" s="75"/>
      <c r="H107" s="124"/>
      <c r="I107" s="124"/>
      <c r="J107" s="75"/>
      <c r="K107" s="75"/>
      <c r="L107" s="70"/>
    </row>
    <row r="108" spans="5:12" ht="12.75">
      <c r="E108" s="70"/>
      <c r="F108" s="75"/>
      <c r="G108" s="75"/>
      <c r="H108" s="124"/>
      <c r="I108" s="124"/>
      <c r="J108" s="75"/>
      <c r="K108" s="75"/>
      <c r="L108" s="70"/>
    </row>
    <row r="109" spans="5:12" ht="12.75">
      <c r="E109" s="70"/>
      <c r="F109" s="70"/>
      <c r="G109" s="70"/>
      <c r="H109" s="82"/>
      <c r="I109" s="82"/>
      <c r="J109" s="70"/>
      <c r="K109" s="70"/>
      <c r="L109" s="70"/>
    </row>
    <row r="110" spans="5:12" ht="12.75">
      <c r="E110" s="70"/>
      <c r="F110" s="70"/>
      <c r="G110" s="70"/>
      <c r="H110" s="82"/>
      <c r="I110" s="82"/>
      <c r="J110" s="70"/>
      <c r="K110" s="70"/>
      <c r="L110" s="70"/>
    </row>
    <row r="111" spans="5:12" ht="12.75">
      <c r="E111" s="70"/>
      <c r="F111" s="70"/>
      <c r="G111" s="70"/>
      <c r="H111" s="82"/>
      <c r="I111" s="82"/>
      <c r="J111" s="70"/>
      <c r="K111" s="70"/>
      <c r="L111" s="70"/>
    </row>
  </sheetData>
  <sheetProtection/>
  <mergeCells count="5">
    <mergeCell ref="G99:J99"/>
    <mergeCell ref="O97:O98"/>
    <mergeCell ref="M97:N97"/>
    <mergeCell ref="G97:J98"/>
    <mergeCell ref="K97:L97"/>
  </mergeCells>
  <printOptions/>
  <pageMargins left="0.3937007874015748" right="0.1968503937007874" top="0.7874015748031497" bottom="0.7874015748031497" header="0.5118110236220472" footer="0.5118110236220472"/>
  <pageSetup horizontalDpi="600" verticalDpi="600" orientation="landscape" paperSize="9" scale="60" r:id="rId1"/>
  <headerFooter alignWithMargins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Černoch Michail (MHMP, OVO)</cp:lastModifiedBy>
  <cp:lastPrinted>2020-11-10T12:35:07Z</cp:lastPrinted>
  <dcterms:created xsi:type="dcterms:W3CDTF">2007-07-03T10:02:39Z</dcterms:created>
  <dcterms:modified xsi:type="dcterms:W3CDTF">2020-12-17T15:19:12Z</dcterms:modified>
  <cp:category/>
  <cp:version/>
  <cp:contentType/>
  <cp:contentStatus/>
</cp:coreProperties>
</file>